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6.xml.rels" ContentType="application/vnd.openxmlformats-package.relationships+xml"/>
  <Override PartName="/xl/worksheets/_rels/sheet15.xml.rels" ContentType="application/vnd.openxmlformats-package.relationships+xml"/>
  <Override PartName="/xl/worksheets/_rels/sheet9.xml.rels" ContentType="application/vnd.openxmlformats-package.relationships+xml"/>
  <Override PartName="/xl/worksheets/_rels/sheet3.xml.rels" ContentType="application/vnd.openxmlformats-package.relationships+xml"/>
  <Override PartName="/xl/worksheets/_rels/sheet12.xml.rels" ContentType="application/vnd.openxmlformats-package.relationships+xml"/>
  <Override PartName="/xl/worksheets/_rels/sheet6.xml.rels" ContentType="application/vnd.openxmlformats-package.relationships+xml"/>
  <Override PartName="/xl/worksheets/_rels/sheet7.xml.rels" ContentType="application/vnd.openxmlformats-package.relationships+xml"/>
  <Override PartName="/xl/worksheets/_rels/sheet13.xml.rels" ContentType="application/vnd.openxmlformats-package.relationships+xml"/>
  <Override PartName="/xl/worksheets/_rels/sheet8.xml.rels" ContentType="application/vnd.openxmlformats-package.relationships+xml"/>
  <Override PartName="/xl/worksheets/_rels/sheet14.xml.rels" ContentType="application/vnd.openxmlformats-package.relationships+xml"/>
  <Override PartName="/xl/worksheets/_rels/sheet5.xml.rels" ContentType="application/vnd.openxmlformats-package.relationships+xml"/>
  <Override PartName="/xl/worksheets/_rels/sheet11.xml.rels" ContentType="application/vnd.openxmlformats-package.relationships+xml"/>
  <Override PartName="/xl/worksheets/_rels/sheet10.xml.rels" ContentType="application/vnd.openxmlformats-package.relationships+xml"/>
  <Override PartName="/xl/worksheets/sheet11.xml" ContentType="application/vnd.openxmlformats-officedocument.spreadsheetml.worksheet+xml"/>
  <Override PartName="/xl/worksheets/sheet6.xml" ContentType="application/vnd.openxmlformats-officedocument.spreadsheetml.worksheet+xml"/>
  <Override PartName="/xl/worksheets/sheet10.xml" ContentType="application/vnd.openxmlformats-officedocument.spreadsheetml.worksheet+xml"/>
  <Override PartName="/xl/worksheets/sheet5.xml" ContentType="application/vnd.openxmlformats-officedocument.spreadsheetml.worksheet+xml"/>
  <Override PartName="/xl/worksheets/sheet9.xml" ContentType="application/vnd.openxmlformats-officedocument.spreadsheetml.worksheet+xml"/>
  <Override PartName="/xl/worksheets/sheet14.xml" ContentType="application/vnd.openxmlformats-officedocument.spreadsheetml.worksheet+xml"/>
  <Override PartName="/xl/worksheets/sheet19.xml" ContentType="application/vnd.openxmlformats-officedocument.spreadsheetml.worksheet+xml"/>
  <Override PartName="/xl/worksheets/sheet18.xml" ContentType="application/vnd.openxmlformats-officedocument.spreadsheetml.worksheet+xml"/>
  <Override PartName="/xl/worksheets/sheet17.xml" ContentType="application/vnd.openxmlformats-officedocument.spreadsheetml.worksheet+xml"/>
  <Override PartName="/xl/worksheets/sheet16.xml" ContentType="application/vnd.openxmlformats-officedocument.spreadsheetml.worksheet+xml"/>
  <Override PartName="/xl/worksheets/sheet15.xml" ContentType="application/vnd.openxmlformats-officedocument.spreadsheetml.worksheet+xml"/>
  <Override PartName="/xl/worksheets/sheet4.xml" ContentType="application/vnd.openxmlformats-officedocument.spreadsheetml.worksheet+xml"/>
  <Override PartName="/xl/worksheets/sheet1.xml" ContentType="application/vnd.openxmlformats-officedocument.spreadsheetml.worksheet+xml"/>
  <Override PartName="/xl/worksheets/sheet7.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8.xml" ContentType="application/vnd.openxmlformats-officedocument.spreadsheetml.worksheet+xml"/>
  <Override PartName="/xl/worksheets/sheet13.xml" ContentType="application/vnd.openxmlformats-officedocument.spreadsheetml.worksheet+xml"/>
  <Override PartName="/xl/worksheets/sheet3.xml" ContentType="application/vnd.openxmlformats-officedocument.spreadsheetml.worksheet+xml"/>
  <Override PartName="/xl/externalLinks/_rels/externalLink1.xml.rels" ContentType="application/vnd.openxmlformats-package.relationships+xml"/>
  <Override PartName="/xl/externalLinks/externalLink1.xml" ContentType="application/vnd.openxmlformats-officedocument.spreadsheetml.externalLink+xml"/>
  <Override PartName="/xl/comments6.xml" ContentType="application/vnd.openxmlformats-officedocument.spreadsheetml.comments+xml"/>
  <Override PartName="/xl/sharedStrings.xml" ContentType="application/vnd.openxmlformats-officedocument.spreadsheetml.sharedStrings+xml"/>
  <Override PartName="/xl/ctrlProps/ctrlProps2.xml" ContentType="application/vnd.ms-excel.controlproperties+xml"/>
  <Override PartName="/xl/ctrlProps/ctrlProps3.xml" ContentType="application/vnd.ms-excel.controlproperties+xml"/>
  <Override PartName="/xl/ctrlProps/ctrlProps4.xml" ContentType="application/vnd.ms-excel.controlproperties+xml"/>
  <Override PartName="/xl/ctrlProps/ctrlProps6.xml" ContentType="application/vnd.ms-excel.controlproperties+xml"/>
  <Override PartName="/xl/drawings/drawing14.xml" ContentType="application/vnd.openxmlformats-officedocument.drawing+xml"/>
  <Override PartName="/xl/drawings/drawing5.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7.xml" ContentType="application/vnd.openxmlformats-officedocument.drawing+xml"/>
  <Override PartName="/xl/drawings/vmlDrawing1.vml" ContentType="application/vnd.openxmlformats-officedocument.vmlDrawing"/>
  <Override PartName="/xl/drawings/drawing11.xml" ContentType="application/vnd.openxmlformats-officedocument.drawing+xml"/>
  <Override PartName="/xl/drawings/drawing17.xml" ContentType="application/vnd.openxmlformats-officedocument.drawing+xml"/>
  <Override PartName="/xl/drawings/drawing8.xml" ContentType="application/vnd.openxmlformats-officedocument.drawing+xml"/>
  <Override PartName="/xl/drawings/vmlDrawing2.vml" ContentType="application/vnd.openxmlformats-officedocument.vmlDrawing"/>
  <Override PartName="/xl/drawings/drawing12.xml" ContentType="application/vnd.openxmlformats-officedocument.drawing+xml"/>
  <Override PartName="/xl/drawings/drawing9.xml" ContentType="application/vnd.openxmlformats-officedocument.drawing+xml"/>
  <Override PartName="/xl/drawings/drawing13.xml" ContentType="application/vnd.openxmlformats-officedocument.drawing+xml"/>
  <Override PartName="/xl/drawings/vmlDrawing3.vml" ContentType="application/vnd.openxmlformats-officedocument.vmlDrawing"/>
  <Override PartName="/xl/drawings/drawing10.xml" ContentType="application/vnd.openxmlformats-officedocument.drawing+xml"/>
  <Override PartName="/xl/drawings/drawing1.xml" ContentType="application/vnd.openxmlformats-officedocument.drawing+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Instructions" sheetId="1" state="visible" r:id="rId3"/>
    <sheet name="Report" sheetId="2" state="visible" r:id="rId4"/>
    <sheet name="Input" sheetId="3" state="visible" r:id="rId5"/>
    <sheet name="Top Pages" sheetId="4" state="visible" r:id="rId6"/>
    <sheet name="Roll-1" sheetId="5" state="visible" r:id="rId7"/>
    <sheet name="Roll-2" sheetId="6" state="visible" r:id="rId8"/>
    <sheet name="Roll-3" sheetId="7" state="visible" r:id="rId9"/>
    <sheet name="Roll-4" sheetId="8" state="visible" r:id="rId10"/>
    <sheet name="Roll-5" sheetId="9" state="visible" r:id="rId11"/>
    <sheet name="Roll-6" sheetId="10" state="visible" r:id="rId12"/>
    <sheet name="Roll-7" sheetId="11" state="visible" r:id="rId13"/>
    <sheet name="Roll-8" sheetId="12" state="visible" r:id="rId14"/>
    <sheet name="Roll-9" sheetId="13" state="visible" r:id="rId15"/>
    <sheet name="Roll-10" sheetId="14" state="visible" r:id="rId16"/>
    <sheet name="Roll-11" sheetId="15" state="visible" r:id="rId17"/>
    <sheet name="Roll-12" sheetId="16" state="visible" r:id="rId18"/>
    <sheet name="Orig Sched" sheetId="17" state="visible" r:id="rId19"/>
    <sheet name="Daily Macro" sheetId="18" state="hidden" r:id="rId20"/>
    <sheet name="Monthly Macro" sheetId="19" state="hidden" r:id="rId21"/>
  </sheets>
  <externalReferences>
    <externalReference r:id="rId22"/>
  </externalReferences>
  <definedNames>
    <definedName function="false" hidden="false" localSheetId="0" name="_xlnm.Print_Area" vbProcedure="false">Instructions!$A$1:$P$214</definedName>
    <definedName function="false" hidden="false" localSheetId="16" name="_xlnm.Print_Area" vbProcedure="false">'Orig Sched'!$A$10:$O$37</definedName>
    <definedName function="false" hidden="false" localSheetId="16" name="_xlnm.Print_Titles" vbProcedure="false">'Orig Sched'!$1:$9</definedName>
    <definedName function="false" hidden="false" localSheetId="1" name="_xlnm.Print_Area" vbProcedure="false">Report!$A$1:$AA$90</definedName>
    <definedName function="false" hidden="false" localSheetId="4" name="_xlnm.Print_Titles" vbProcedure="false">'Roll-1'!$1:$5</definedName>
    <definedName function="false" hidden="false" localSheetId="13" name="_xlnm.Print_Area" vbProcedure="false">'Roll-10'!$A$6:$R$39</definedName>
    <definedName function="false" hidden="false" localSheetId="13" name="_xlnm.Print_Titles" vbProcedure="false">'Roll-10'!$1:$5</definedName>
    <definedName function="false" hidden="false" localSheetId="14" name="_xlnm.Print_Area" vbProcedure="false">'Roll-11'!$A$6:$R$39</definedName>
    <definedName function="false" hidden="false" localSheetId="14" name="_xlnm.Print_Titles" vbProcedure="false">'Roll-11'!$1:$5</definedName>
    <definedName function="false" hidden="false" localSheetId="15" name="_xlnm.Print_Area" vbProcedure="false">'Roll-12'!$A$6:$R$39</definedName>
    <definedName function="false" hidden="false" localSheetId="15" name="_xlnm.Print_Titles" vbProcedure="false">'Roll-12'!$1:$5</definedName>
    <definedName function="false" hidden="false" localSheetId="5" name="_xlnm.Print_Area" vbProcedure="false">'Roll-2'!$A$6:$R$39</definedName>
    <definedName function="false" hidden="false" localSheetId="5" name="_xlnm.Print_Titles" vbProcedure="false">'Roll-2'!$1:$5</definedName>
    <definedName function="false" hidden="false" localSheetId="6" name="_xlnm.Print_Area" vbProcedure="false">'Roll-3'!$A$6:$R$39</definedName>
    <definedName function="false" hidden="false" localSheetId="6" name="_xlnm.Print_Titles" vbProcedure="false">'Roll-3'!$1:$5</definedName>
    <definedName function="false" hidden="false" localSheetId="7" name="_xlnm.Print_Area" vbProcedure="false">'Roll-4'!$A$6:$R$39</definedName>
    <definedName function="false" hidden="false" localSheetId="7" name="_xlnm.Print_Titles" vbProcedure="false">'Roll-4'!$1:$5</definedName>
    <definedName function="false" hidden="false" localSheetId="8" name="_xlnm.Print_Area" vbProcedure="false">'Roll-5'!$A$6:$R$39</definedName>
    <definedName function="false" hidden="false" localSheetId="8" name="_xlnm.Print_Titles" vbProcedure="false">'Roll-5'!$1:$5</definedName>
    <definedName function="false" hidden="false" localSheetId="9" name="_xlnm.Print_Area" vbProcedure="false">'Roll-6'!$A$6:$R$39</definedName>
    <definedName function="false" hidden="false" localSheetId="9" name="_xlnm.Print_Titles" vbProcedure="false">'Roll-6'!$1:$5</definedName>
    <definedName function="false" hidden="false" localSheetId="10" name="_xlnm.Print_Area" vbProcedure="false">'Roll-7'!$A$6:$R$39</definedName>
    <definedName function="false" hidden="false" localSheetId="10" name="_xlnm.Print_Titles" vbProcedure="false">'Roll-7'!$1:$5</definedName>
    <definedName function="false" hidden="false" localSheetId="11" name="_xlnm.Print_Area" vbProcedure="false">'Roll-8'!$A$6:$R$39</definedName>
    <definedName function="false" hidden="false" localSheetId="11" name="_xlnm.Print_Titles" vbProcedure="false">'Roll-8'!$1:$5</definedName>
    <definedName function="false" hidden="false" localSheetId="12" name="_xlnm.Print_Area" vbProcedure="false">'Roll-9'!$A$6:$R$39</definedName>
    <definedName function="false" hidden="false" localSheetId="12" name="_xlnm.Print_Titles" vbProcedure="false">'Roll-9'!$1:$5</definedName>
    <definedName function="false" hidden="false" name="DTITLE" vbProcedure="false">'Orig Sched'!$T$1:$AN$9</definedName>
    <definedName function="false" hidden="false" name="eff_date" vbProcedure="false">'Top Pages'!$B$5</definedName>
    <definedName function="false" hidden="false" name="eff_dt" vbProcedure="false">'Top Pages'!$B$5</definedName>
    <definedName function="false" hidden="false" name="FileName" vbProcedure="false">Input!$B$64</definedName>
    <definedName function="false" hidden="false" name="FileType" vbProcedure="false">Input!$B$65</definedName>
    <definedName function="false" hidden="false" name="FTPConfig" vbProcedure="false">Input!$B$66</definedName>
    <definedName function="false" hidden="false" name="LocalPath" vbProcedure="false">Input!$B$62</definedName>
    <definedName function="false" hidden="false" name="MyDate" vbProcedure="false">Input!$A$3</definedName>
    <definedName function="false" hidden="false" name="PostIDs" vbProcedure="false">'Top Pages'!$B$6:$B$9</definedName>
    <definedName function="false" hidden="false" name="Print_Area_MI" vbProcedure="false">'Orig Sched'!$A$1:$G$9</definedName>
    <definedName function="false" hidden="false" name="Print_Titles_MI" vbProcedure="false">'Orig Sched'!$1:$9</definedName>
    <definedName function="false" hidden="false" name="PW" vbProcedure="false">'Top Pages'!$B$4</definedName>
    <definedName function="false" hidden="false" name="RemotePath" vbProcedure="false">Input!$B$63</definedName>
    <definedName function="false" hidden="false" name="TITLE" vbProcedure="false">'Orig Sched'!$A$1:$O$9</definedName>
    <definedName function="false" hidden="false" name="UID" vbProcedure="false">'Top Pages'!$B$3</definedName>
    <definedName function="false" hidden="false" name="wrn_RollDetail_" vbProcedure="false">{"BookBal",#N/A,FALSE,"Roll-1";"DailyChange",#N/A,FALSE,"Roll-1";"Schedules",#N/A,FALSE,"Roll-1"}</definedName>
    <definedName function="false" hidden="false" localSheetId="2" name="wrn_RollDetail_" vbProcedure="false">{"BookBal",#N/A,FALSE,"Roll-1";"DailyChange",#N/A,FALSE,"Roll-1";"Schedules",#N/A,FALSE,"Roll-1"}</definedName>
    <definedName function="false" hidden="false" localSheetId="4" name="ACwvu_BookBal_" vbProcedure="false">'Roll-1'!$A$6:$R$40</definedName>
    <definedName function="false" hidden="false" localSheetId="4" name="ACwvu_DailyChange_" vbProcedure="false">'Roll-1'!$A$41:$AG$118</definedName>
    <definedName function="false" hidden="false" localSheetId="4" name="ACwvu_Schedules_" vbProcedure="false">'Roll-1'!$A$121:$M$239</definedName>
    <definedName function="false" hidden="false" localSheetId="4" name="Swvu_BookBal_" vbProcedure="false">'Roll-1'!$A$6:$R$40</definedName>
    <definedName function="false" hidden="false" localSheetId="4" name="Swvu_DailyChange_" vbProcedure="false">'Roll-1'!$A$41:$AG$118</definedName>
    <definedName function="false" hidden="false" localSheetId="4" name="Swvu_Schedules_" vbProcedure="false">'Roll-1'!$A$121:$M$239</definedName>
    <definedName function="false" hidden="false" localSheetId="4" name="wvu_BookBal_" vbProcedure="false">{TRUE,TRUE,-1.25,-15.5,484.5,276.75,FALSE,TRUE,TRUE,TRUE,0,15,#N/A,18,#N/A,7.70512820512821,24.2307692307692,1,FALSE,FALSE,3,TRUE,1,FALSE,75,"Swvu.BookBal.","ACwvu.BookBal.",#N/A,FALSE,FALSE,0.25,0.25,0.25,0.25,2,"","&amp;L&amp;""Times New Roman,Italic""&amp;A/&amp;F  Prepared By: S. Mills (x3548)&amp;C&amp;""Times New Roman,Italic""Page 1 of 3&amp;R&amp;""Times New Roman,Italic""&amp;D &amp;T",TRUE,FALSE,FALSE,FALSE,1,#N/A,1,1,"=R6C1:R39C18","=R1:R5",#N/A,#N/A,FALSE,FALSE,FALSE,5,65532,65532,FALSE,FALSE,TRUE,TRUE,TRUE}</definedName>
    <definedName function="false" hidden="false" localSheetId="4" name="wvu_DailyChange_" vbProcedure="false">{TRUE,TRUE,-1.25,-15.5,484.5,276.75,FALSE,TRUE,TRUE,TRUE,0,1,#N/A,40,#N/A,7.1025641025641,24.2307692307692,1,FALSE,FALSE,3,TRUE,1,FALSE,75,"Swvu.DailyChange.","ACwvu.DailyChange.",#N/A,FALSE,FALSE,0.25,0.25,0.25,0.25,2,"","&amp;L&amp;""Times New Roman,Italic""&amp;A/&amp;F  Prepared By: S. Mills (x3548)&amp;C&amp;""Times New Roman,Italic""Page 2 of 3&amp;R&amp;""Times New Roman,Italic""&amp;D &amp;T",TRUE,FALSE,FALSE,FALSE,1,#N/A,1,1,"=R40C1:R118C33","=R1:R5",#N/A,#N/A,FALSE,FALSE,FALSE,5,65532,65532,FALSE,FALSE,TRUE,TRUE,TRUE}</definedName>
    <definedName function="false" hidden="false" localSheetId="4" name="wvu_Schedules_" vbProcedure="false">{TRUE,TRUE,-1.25,-15.5,484.5,276.75,FALSE,TRUE,TRUE,TRUE,0,1,#N/A,120,#N/A,7.1025641025641,24.2307692307692,1,FALSE,FALSE,3,TRUE,1,FALSE,75,"Swvu.Schedules.","ACwvu.Schedules.",#N/A,FALSE,FALSE,0.25,0.25,0.25,0.25,2,"","&amp;L&amp;""Times New Roman,Italic""&amp;A/&amp;F  Prepared By: S. Mills (x3548)&amp;C&amp;""Times New Roman,Italic""Page 3 of 3&amp;R&amp;""Times New Roman,Italic""&amp;D &amp;T",TRUE,FALSE,FALSE,FALSE,1,#N/A,1,1,"=R120C1:R238C13","=R1:R5",#N/A,#N/A,FALSE,FALSE,FALSE,5,65532,65532,FALSE,FALSE,TRUE,TRUE,TRUE}</definedName>
    <definedName function="false" hidden="false" localSheetId="4" name="Z_2D5D16CF_8972_11D2_B2F1_00105A0DC12E__wvu_PrintArea" vbProcedure="false">'Roll-1'!$A$6:$R$39</definedName>
    <definedName function="false" hidden="false" localSheetId="4" name="Z_2D5D16CF_8972_11D2_B2F1_00105A0DC12E__wvu_PrintTitles" vbProcedure="false">'Roll-1'!$1:$5</definedName>
    <definedName function="false" hidden="false" localSheetId="4" name="Z_2D5D16DB_8972_11D2_B2F1_00105A0DC12E__wvu_PrintArea" vbProcedure="false">'Roll-1'!$A$40:$AG$118</definedName>
    <definedName function="false" hidden="false" localSheetId="4" name="Z_2D5D16DB_8972_11D2_B2F1_00105A0DC12E__wvu_PrintTitles" vbProcedure="false">'Roll-1'!$1:$5</definedName>
    <definedName function="false" hidden="false" localSheetId="4" name="Z_2D5D16E7_8972_11D2_B2F1_00105A0DC12E__wvu_PrintArea" vbProcedure="false">'Roll-1'!$A$120:$M$238</definedName>
    <definedName function="false" hidden="false" localSheetId="4" name="Z_2D5D16E7_8972_11D2_B2F1_00105A0DC12E__wvu_PrintTitles" vbProcedure="false">'Roll-1'!$1:$5</definedName>
    <definedName function="false" hidden="false" localSheetId="4" name="Z_2E4256D2_6F39_11D2_B505_00104B65F901__wvu_PrintArea" vbProcedure="false">'Roll-1'!$A$6:$R$39</definedName>
    <definedName function="false" hidden="false" localSheetId="4" name="Z_2E4256D2_6F39_11D2_B505_00104B65F901__wvu_PrintTitles" vbProcedure="false">'Roll-1'!$1:$5</definedName>
    <definedName function="false" hidden="false" localSheetId="4" name="Z_2E4256DE_6F39_11D2_B505_00104B65F901__wvu_PrintArea" vbProcedure="false">'Roll-1'!$A$40:$AG$118</definedName>
    <definedName function="false" hidden="false" localSheetId="4" name="Z_2E4256DE_6F39_11D2_B505_00104B65F901__wvu_PrintTitles" vbProcedure="false">'Roll-1'!$1:$5</definedName>
    <definedName function="false" hidden="false" localSheetId="4" name="Z_2E4256EA_6F39_11D2_B505_00104B65F901__wvu_PrintArea" vbProcedure="false">'Roll-1'!$A$120:$M$238</definedName>
    <definedName function="false" hidden="false" localSheetId="4" name="Z_2E4256EA_6F39_11D2_B505_00104B65F901__wvu_PrintTitles" vbProcedure="false">'Roll-1'!$1:$5</definedName>
    <definedName function="false" hidden="false" localSheetId="4" name="Z_3BF41E9C_06AD_11D2_AB17_006097B8A961__wvu_PrintArea" vbProcedure="false">'Roll-1'!$A$6:$R$39</definedName>
    <definedName function="false" hidden="false" localSheetId="4" name="Z_3BF41E9C_06AD_11D2_AB17_006097B8A961__wvu_PrintTitles" vbProcedure="false">'Roll-1'!$1:$5</definedName>
    <definedName function="false" hidden="false" localSheetId="4" name="Z_3BF41EA8_06AD_11D2_AB17_006097B8A961__wvu_PrintArea" vbProcedure="false">'Roll-1'!$A$40:$AG$118</definedName>
    <definedName function="false" hidden="false" localSheetId="4" name="Z_3BF41EA8_06AD_11D2_AB17_006097B8A961__wvu_PrintTitles" vbProcedure="false">'Roll-1'!$1:$5</definedName>
    <definedName function="false" hidden="false" localSheetId="4" name="Z_3BF41EB4_06AD_11D2_AB17_006097B8A961__wvu_PrintArea" vbProcedure="false">'Roll-1'!$A$120:$M$238</definedName>
    <definedName function="false" hidden="false" localSheetId="4" name="Z_3BF41EB4_06AD_11D2_AB17_006097B8A961__wvu_PrintTitles" vbProcedure="false">'Roll-1'!$1:$5</definedName>
    <definedName function="false" hidden="false" localSheetId="4" name="Z_4C8D8C9F_759C_11D2_B509_00104B65F901__wvu_PrintArea" vbProcedure="false">'Roll-1'!$A$6:$R$39</definedName>
    <definedName function="false" hidden="false" localSheetId="4" name="Z_4C8D8C9F_759C_11D2_B509_00104B65F901__wvu_PrintTitles" vbProcedure="false">'Roll-1'!$1:$5</definedName>
    <definedName function="false" hidden="false" localSheetId="4" name="Z_4C8D8CAB_759C_11D2_B509_00104B65F901__wvu_PrintArea" vbProcedure="false">'Roll-1'!$A$40:$AG$118</definedName>
    <definedName function="false" hidden="false" localSheetId="4" name="Z_4C8D8CAB_759C_11D2_B509_00104B65F901__wvu_PrintTitles" vbProcedure="false">'Roll-1'!$1:$5</definedName>
    <definedName function="false" hidden="false" localSheetId="4" name="Z_4C8D8CB7_759C_11D2_B509_00104B65F901__wvu_PrintArea" vbProcedure="false">'Roll-1'!$A$120:$M$238</definedName>
    <definedName function="false" hidden="false" localSheetId="4" name="Z_4C8D8CB7_759C_11D2_B509_00104B65F901__wvu_PrintTitles" vbProcedure="false">'Roll-1'!$1:$5</definedName>
    <definedName function="false" hidden="false" localSheetId="4" name="Z_6CEF015F_83AE_11D2_8220_00105A0DC1E8__wvu_PrintArea" vbProcedure="false">'Roll-1'!$A$6:$R$39</definedName>
    <definedName function="false" hidden="false" localSheetId="4" name="Z_6CEF015F_83AE_11D2_8220_00105A0DC1E8__wvu_PrintTitles" vbProcedure="false">'Roll-1'!$1:$5</definedName>
    <definedName function="false" hidden="false" localSheetId="4" name="Z_6CEF016B_83AE_11D2_8220_00105A0DC1E8__wvu_PrintArea" vbProcedure="false">'Roll-1'!$A$40:$AG$118</definedName>
    <definedName function="false" hidden="false" localSheetId="4" name="Z_6CEF016B_83AE_11D2_8220_00105A0DC1E8__wvu_PrintTitles" vbProcedure="false">'Roll-1'!$1:$5</definedName>
    <definedName function="false" hidden="false" localSheetId="4" name="Z_6CEF0177_83AE_11D2_8220_00105A0DC1E8__wvu_PrintArea" vbProcedure="false">'Roll-1'!$A$120:$M$238</definedName>
    <definedName function="false" hidden="false" localSheetId="4" name="Z_6CEF0177_83AE_11D2_8220_00105A0DC1E8__wvu_PrintTitles" vbProcedure="false">'Roll-1'!$1:$5</definedName>
    <definedName function="false" hidden="false" localSheetId="4" name="Z_7AE071ED_2ADB_11D2_B6B1_0060970EA8F7__wvu_PrintArea" vbProcedure="false">'Roll-1'!$A$6:$R$39</definedName>
    <definedName function="false" hidden="false" localSheetId="4" name="Z_7AE071ED_2ADB_11D2_B6B1_0060970EA8F7__wvu_PrintTitles" vbProcedure="false">'Roll-1'!$1:$5</definedName>
    <definedName function="false" hidden="false" localSheetId="4" name="Z_7AE071F9_2ADB_11D2_B6B1_0060970EA8F7__wvu_PrintArea" vbProcedure="false">'Roll-1'!$A$40:$AG$118</definedName>
    <definedName function="false" hidden="false" localSheetId="4" name="Z_7AE071F9_2ADB_11D2_B6B1_0060970EA8F7__wvu_PrintTitles" vbProcedure="false">'Roll-1'!$1:$5</definedName>
    <definedName function="false" hidden="false" localSheetId="4" name="Z_7AE07205_2ADB_11D2_B6B1_0060970EA8F7__wvu_PrintArea" vbProcedure="false">'Roll-1'!$A$120:$M$238</definedName>
    <definedName function="false" hidden="false" localSheetId="4" name="Z_7AE07205_2ADB_11D2_B6B1_0060970EA8F7__wvu_PrintTitles" vbProcedure="false">'Roll-1'!$1:$5</definedName>
    <definedName function="false" hidden="false" localSheetId="4" name="Z_9CFE3A8F_832F_11D2_B2EA_00105A0DC12E__wvu_PrintArea" vbProcedure="false">'Roll-1'!$A$6:$R$39</definedName>
    <definedName function="false" hidden="false" localSheetId="4" name="Z_9CFE3A8F_832F_11D2_B2EA_00105A0DC12E__wvu_PrintTitles" vbProcedure="false">'Roll-1'!$1:$5</definedName>
    <definedName function="false" hidden="false" localSheetId="4" name="Z_9CFE3A9B_832F_11D2_B2EA_00105A0DC12E__wvu_PrintArea" vbProcedure="false">'Roll-1'!$A$40:$AG$118</definedName>
    <definedName function="false" hidden="false" localSheetId="4" name="Z_9CFE3A9B_832F_11D2_B2EA_00105A0DC12E__wvu_PrintTitles" vbProcedure="false">'Roll-1'!$1:$5</definedName>
    <definedName function="false" hidden="false" localSheetId="4" name="Z_9CFE3AA7_832F_11D2_B2EA_00105A0DC12E__wvu_PrintArea" vbProcedure="false">'Roll-1'!$A$120:$M$238</definedName>
    <definedName function="false" hidden="false" localSheetId="4" name="Z_9CFE3AA7_832F_11D2_B2EA_00105A0DC12E__wvu_PrintTitles" vbProcedure="false">'Roll-1'!$1:$5</definedName>
    <definedName function="false" hidden="false" localSheetId="4" name="Z_A7002F4C_05E6_11D2_AB16_006097B8A961__wvu_PrintArea" vbProcedure="false">'Roll-1'!$A$6:$R$39</definedName>
    <definedName function="false" hidden="false" localSheetId="4" name="Z_A7002F4C_05E6_11D2_AB16_006097B8A961__wvu_PrintTitles" vbProcedure="false">'Roll-1'!$1:$5</definedName>
    <definedName function="false" hidden="false" localSheetId="4" name="Z_A7002F58_05E6_11D2_AB16_006097B8A961__wvu_PrintArea" vbProcedure="false">'Roll-1'!$A$40:$AG$118</definedName>
    <definedName function="false" hidden="false" localSheetId="4" name="Z_A7002F58_05E6_11D2_AB16_006097B8A961__wvu_PrintTitles" vbProcedure="false">'Roll-1'!$1:$5</definedName>
    <definedName function="false" hidden="false" localSheetId="4" name="Z_A7002F64_05E6_11D2_AB16_006097B8A961__wvu_PrintArea" vbProcedure="false">'Roll-1'!$A$120:$M$238</definedName>
    <definedName function="false" hidden="false" localSheetId="4" name="Z_A7002F64_05E6_11D2_AB16_006097B8A961__wvu_PrintTitles" vbProcedure="false">'Roll-1'!$1:$5</definedName>
    <definedName function="false" hidden="false" localSheetId="4" name="Z_BA215B0C_0511_11D2_AB15_006097B8A961__wvu_PrintArea" vbProcedure="false">'Roll-1'!$A$6:$R$39</definedName>
    <definedName function="false" hidden="false" localSheetId="4" name="Z_BA215B0C_0511_11D2_AB15_006097B8A961__wvu_PrintTitles" vbProcedure="false">'Roll-1'!$1:$5</definedName>
    <definedName function="false" hidden="false" localSheetId="4" name="Z_BA215B18_0511_11D2_AB15_006097B8A961__wvu_PrintArea" vbProcedure="false">'Roll-1'!$A$40:$AG$118</definedName>
    <definedName function="false" hidden="false" localSheetId="4" name="Z_BA215B18_0511_11D2_AB15_006097B8A961__wvu_PrintTitles" vbProcedure="false">'Roll-1'!$1:$5</definedName>
    <definedName function="false" hidden="false" localSheetId="4" name="Z_BA215B24_0511_11D2_AB15_006097B8A961__wvu_PrintArea" vbProcedure="false">'Roll-1'!$A$120:$M$238</definedName>
    <definedName function="false" hidden="false" localSheetId="4" name="Z_BA215B24_0511_11D2_AB15_006097B8A961__wvu_PrintTitles" vbProcedure="false">'Roll-1'!$1:$5</definedName>
    <definedName function="false" hidden="false" localSheetId="4" name="Z_BE025AC3_7EF1_11D2_821B_00105A0DC1E8__wvu_PrintArea" vbProcedure="false">'Roll-1'!$A$6:$R$39</definedName>
    <definedName function="false" hidden="false" localSheetId="4" name="Z_BE025AC3_7EF1_11D2_821B_00105A0DC1E8__wvu_PrintTitles" vbProcedure="false">'Roll-1'!$1:$5</definedName>
    <definedName function="false" hidden="false" localSheetId="4" name="Z_BE025ACF_7EF1_11D2_821B_00105A0DC1E8__wvu_PrintArea" vbProcedure="false">'Roll-1'!$A$40:$AG$118</definedName>
    <definedName function="false" hidden="false" localSheetId="4" name="Z_BE025ACF_7EF1_11D2_821B_00105A0DC1E8__wvu_PrintTitles" vbProcedure="false">'Roll-1'!$1:$5</definedName>
    <definedName function="false" hidden="false" localSheetId="4" name="Z_BE025ADB_7EF1_11D2_821B_00105A0DC1E8__wvu_PrintArea" vbProcedure="false">'Roll-1'!$A$120:$M$238</definedName>
    <definedName function="false" hidden="false" localSheetId="4" name="Z_BE025ADB_7EF1_11D2_821B_00105A0DC1E8__wvu_PrintTitles" vbProcedure="false">'Roll-1'!$1:$5</definedName>
    <definedName function="false" hidden="false" localSheetId="4" name="Z_BE025AF7_7EF1_11D2_821B_00105A0DC1E8__wvu_PrintArea" vbProcedure="false">'Roll-1'!$A$6:$R$39</definedName>
    <definedName function="false" hidden="false" localSheetId="4" name="Z_BE025AF7_7EF1_11D2_821B_00105A0DC1E8__wvu_PrintTitles" vbProcedure="false">'Roll-1'!$1:$5</definedName>
    <definedName function="false" hidden="false" localSheetId="4" name="Z_BE025B03_7EF1_11D2_821B_00105A0DC1E8__wvu_PrintArea" vbProcedure="false">'Roll-1'!$A$40:$AG$118</definedName>
    <definedName function="false" hidden="false" localSheetId="4" name="Z_BE025B03_7EF1_11D2_821B_00105A0DC1E8__wvu_PrintTitles" vbProcedure="false">'Roll-1'!$1:$5</definedName>
    <definedName function="false" hidden="false" localSheetId="4" name="Z_BE025B0F_7EF1_11D2_821B_00105A0DC1E8__wvu_PrintArea" vbProcedure="false">'Roll-1'!$A$120:$M$238</definedName>
    <definedName function="false" hidden="false" localSheetId="4" name="Z_BE025B0F_7EF1_11D2_821B_00105A0DC1E8__wvu_PrintTitles" vbProcedure="false">'Roll-1'!$1:$5</definedName>
    <definedName function="false" hidden="false" localSheetId="4" name="Z_BE4CC416_8080_11D2_B50C_00104B65F901__wvu_PrintArea" vbProcedure="false">'Roll-1'!$A$6:$R$39</definedName>
    <definedName function="false" hidden="false" localSheetId="4" name="Z_BE4CC416_8080_11D2_B50C_00104B65F901__wvu_PrintTitles" vbProcedure="false">'Roll-1'!$1:$5</definedName>
    <definedName function="false" hidden="false" localSheetId="4" name="Z_BE4CC422_8080_11D2_B50C_00104B65F901__wvu_PrintArea" vbProcedure="false">'Roll-1'!$A$40:$AG$118</definedName>
    <definedName function="false" hidden="false" localSheetId="4" name="Z_BE4CC422_8080_11D2_B50C_00104B65F901__wvu_PrintTitles" vbProcedure="false">'Roll-1'!$1:$5</definedName>
    <definedName function="false" hidden="false" localSheetId="4" name="Z_BE4CC42E_8080_11D2_B50C_00104B65F901__wvu_PrintArea" vbProcedure="false">'Roll-1'!$A$120:$M$238</definedName>
    <definedName function="false" hidden="false" localSheetId="4" name="Z_BE4CC42E_8080_11D2_B50C_00104B65F901__wvu_PrintTitles" vbProcedure="false">'Roll-1'!$1:$5</definedName>
    <definedName function="false" hidden="false" localSheetId="4" name="Z_CE9D9AA9_725B_11D2_B506_00104B65F901__wvu_PrintArea" vbProcedure="false">'Roll-1'!$A$6:$R$39</definedName>
    <definedName function="false" hidden="false" localSheetId="4" name="Z_CE9D9AA9_725B_11D2_B506_00104B65F901__wvu_PrintTitles" vbProcedure="false">'Roll-1'!$1:$5</definedName>
    <definedName function="false" hidden="false" localSheetId="4" name="Z_CE9D9AB5_725B_11D2_B506_00104B65F901__wvu_PrintArea" vbProcedure="false">'Roll-1'!$A$40:$AG$118</definedName>
    <definedName function="false" hidden="false" localSheetId="4" name="Z_CE9D9AB5_725B_11D2_B506_00104B65F901__wvu_PrintTitles" vbProcedure="false">'Roll-1'!$1:$5</definedName>
    <definedName function="false" hidden="false" localSheetId="4" name="Z_CE9D9AC1_725B_11D2_B506_00104B65F901__wvu_PrintArea" vbProcedure="false">'Roll-1'!$A$120:$M$238</definedName>
    <definedName function="false" hidden="false" localSheetId="4" name="Z_CE9D9AC1_725B_11D2_B506_00104B65F901__wvu_PrintTitles" vbProcedure="false">'Roll-1'!$1:$5</definedName>
    <definedName function="false" hidden="false" localSheetId="4" name="Z_DD3D3D6D_6F34_11D2_B505_00104B65F901__wvu_PrintArea" vbProcedure="false">'Roll-1'!$A$6:$R$39</definedName>
    <definedName function="false" hidden="false" localSheetId="4" name="Z_DD3D3D6D_6F34_11D2_B505_00104B65F901__wvu_PrintTitles" vbProcedure="false">'Roll-1'!$1:$5</definedName>
    <definedName function="false" hidden="false" localSheetId="4" name="Z_DD3D3D79_6F34_11D2_B505_00104B65F901__wvu_PrintArea" vbProcedure="false">'Roll-1'!$A$40:$AG$118</definedName>
    <definedName function="false" hidden="false" localSheetId="4" name="Z_DD3D3D79_6F34_11D2_B505_00104B65F901__wvu_PrintTitles" vbProcedure="false">'Roll-1'!$1:$5</definedName>
    <definedName function="false" hidden="false" localSheetId="4" name="Z_DD3D3D85_6F34_11D2_B505_00104B65F901__wvu_PrintArea" vbProcedure="false">'Roll-1'!$A$120:$M$238</definedName>
    <definedName function="false" hidden="false" localSheetId="4" name="Z_DD3D3D85_6F34_11D2_B505_00104B65F901__wvu_PrintTitles" vbProcedure="false">'Roll-1'!$1:$5</definedName>
    <definedName function="false" hidden="false" localSheetId="5" name="ACwvu_BookBal_" vbProcedure="false">'Roll-2'!$A$6:$R$40</definedName>
    <definedName function="false" hidden="false" localSheetId="5" name="ACwvu_DailyChange_" vbProcedure="false">'Roll-2'!$A$41:$AG$118</definedName>
    <definedName function="false" hidden="false" localSheetId="5" name="ACwvu_Schedules_" vbProcedure="false">'Roll-2'!$A$121:$M$246</definedName>
    <definedName function="false" hidden="false" localSheetId="5" name="Swvu_BookBal_" vbProcedure="false">'Roll-2'!$A$6:$R$40</definedName>
    <definedName function="false" hidden="false" localSheetId="5" name="Swvu_DailyChange_" vbProcedure="false">'Roll-2'!$A$41:$AG$118</definedName>
    <definedName function="false" hidden="false" localSheetId="5" name="Swvu_Schedules_" vbProcedure="false">'Roll-2'!$A$121:$M$246</definedName>
    <definedName function="false" hidden="false" localSheetId="5" name="wrn_RollDetail_" vbProcedure="false">{"BookBal",#N/A,FALSE,"Roll";"DailyChange",#N/A,FALSE,"Roll";"Schedules",#N/A,FALSE,"Roll"}</definedName>
    <definedName function="false" hidden="false" localSheetId="5" name="wvu_BookBal_" vbProcedure="false">{TRUE,TRUE,-1.25,-15.5,484.5,276.75,FALSE,TRUE,TRUE,TRUE,0,15,#N/A,18,#N/A,7.70512820512821,24.2307692307692,1,FALSE,FALSE,3,TRUE,1,FALSE,75,"Swvu.BookBal.","ACwvu.BookBal.",#N/A,FALSE,FALSE,0.25,0.25,0.25,0.25,2,"","&amp;L&amp;""Times New Roman,Italic""&amp;A/&amp;F  Prepared By: S. Mills (x3548)&amp;C&amp;""Times New Roman,Italic""Page 1 of 3&amp;R&amp;""Times New Roman,Italic""&amp;D &amp;T",TRUE,FALSE,FALSE,FALSE,1,#N/A,1,1,"=R6C1:R39C18","=R1:R5",#N/A,#N/A,FALSE,FALSE,FALSE,5,65532,65532,FALSE,FALSE,TRUE,TRUE,TRUE}</definedName>
    <definedName function="false" hidden="false" localSheetId="5" name="wvu_DailyChange_" vbProcedure="false">{TRUE,TRUE,-1.25,-15.5,484.5,276.75,FALSE,TRUE,TRUE,TRUE,0,1,#N/A,40,#N/A,7.1025641025641,24.2307692307692,1,FALSE,FALSE,3,TRUE,1,FALSE,75,"Swvu.DailyChange.","ACwvu.DailyChange.",#N/A,FALSE,FALSE,0.25,0.25,0.25,0.25,2,"","&amp;L&amp;""Times New Roman,Italic""&amp;A/&amp;F  Prepared By: S. Mills (x3548)&amp;C&amp;""Times New Roman,Italic""Page 2 of 3&amp;R&amp;""Times New Roman,Italic""&amp;D &amp;T",TRUE,FALSE,FALSE,FALSE,1,#N/A,1,1,"=R40C1:R118C33","=R1:R5",#N/A,#N/A,FALSE,FALSE,FALSE,5,65532,65532,FALSE,FALSE,TRUE,TRUE,TRUE}</definedName>
    <definedName function="false" hidden="false" localSheetId="5" name="wvu_Schedules_" vbProcedure="false">{TRUE,TRUE,-1.25,-15.5,484.5,276.75,FALSE,TRUE,TRUE,TRUE,0,1,#N/A,120,#N/A,7.1025641025641,24.2307692307692,1,FALSE,FALSE,3,TRUE,1,FALSE,75,"Swvu.Schedules.","ACwvu.Schedules.",#N/A,FALSE,FALSE,0.25,0.25,0.25,0.25,2,"","&amp;L&amp;""Times New Roman,Italic""&amp;A/&amp;F  Prepared By: S. Mills (x3548)&amp;C&amp;""Times New Roman,Italic""Page 3 of 3&amp;R&amp;""Times New Roman,Italic""&amp;D &amp;T",TRUE,FALSE,FALSE,FALSE,1,#N/A,1,1,"=R120C1:R238C13","=R1:R5",#N/A,#N/A,FALSE,FALSE,FALSE,5,65532,65532,FALSE,FALSE,TRUE,TRUE,TRUE}</definedName>
    <definedName function="false" hidden="false" localSheetId="5" name="Z_2D5D16D3_8972_11D2_B2F1_00105A0DC12E__wvu_PrintArea" vbProcedure="false">'Roll-2'!$A$6:$R$39</definedName>
    <definedName function="false" hidden="false" localSheetId="5" name="Z_2D5D16D3_8972_11D2_B2F1_00105A0DC12E__wvu_PrintTitles" vbProcedure="false">'Roll-2'!$1:$5</definedName>
    <definedName function="false" hidden="false" localSheetId="5" name="Z_2D5D16DF_8972_11D2_B2F1_00105A0DC12E__wvu_PrintArea" vbProcedure="false">'Roll-2'!$A$40:$AG$118</definedName>
    <definedName function="false" hidden="false" localSheetId="5" name="Z_2D5D16DF_8972_11D2_B2F1_00105A0DC12E__wvu_PrintTitles" vbProcedure="false">'Roll-2'!$1:$5</definedName>
    <definedName function="false" hidden="false" localSheetId="5" name="Z_2D5D16EB_8972_11D2_B2F1_00105A0DC12E__wvu_PrintArea" vbProcedure="false">'Roll-2'!$A$120:$M$238</definedName>
    <definedName function="false" hidden="false" localSheetId="5" name="Z_2D5D16EB_8972_11D2_B2F1_00105A0DC12E__wvu_PrintTitles" vbProcedure="false">'Roll-2'!$1:$5</definedName>
    <definedName function="false" hidden="false" localSheetId="5" name="Z_2E4256D6_6F39_11D2_B505_00104B65F901__wvu_PrintArea" vbProcedure="false">'Roll-2'!$A$6:$R$39</definedName>
    <definedName function="false" hidden="false" localSheetId="5" name="Z_2E4256D6_6F39_11D2_B505_00104B65F901__wvu_PrintTitles" vbProcedure="false">'Roll-2'!$1:$5</definedName>
    <definedName function="false" hidden="false" localSheetId="5" name="Z_2E4256E2_6F39_11D2_B505_00104B65F901__wvu_PrintArea" vbProcedure="false">'Roll-2'!$A$40:$AG$118</definedName>
    <definedName function="false" hidden="false" localSheetId="5" name="Z_2E4256E2_6F39_11D2_B505_00104B65F901__wvu_PrintTitles" vbProcedure="false">'Roll-2'!$1:$5</definedName>
    <definedName function="false" hidden="false" localSheetId="5" name="Z_2E4256EE_6F39_11D2_B505_00104B65F901__wvu_PrintArea" vbProcedure="false">'Roll-2'!$A$120:$M$238</definedName>
    <definedName function="false" hidden="false" localSheetId="5" name="Z_2E4256EE_6F39_11D2_B505_00104B65F901__wvu_PrintTitles" vbProcedure="false">'Roll-2'!$1:$5</definedName>
    <definedName function="false" hidden="false" localSheetId="5" name="Z_3BF41EA0_06AD_11D2_AB17_006097B8A961__wvu_PrintArea" vbProcedure="false">'Roll-2'!$A$6:$R$39</definedName>
    <definedName function="false" hidden="false" localSheetId="5" name="Z_3BF41EA0_06AD_11D2_AB17_006097B8A961__wvu_PrintTitles" vbProcedure="false">'Roll-2'!$1:$5</definedName>
    <definedName function="false" hidden="false" localSheetId="5" name="Z_3BF41EAC_06AD_11D2_AB17_006097B8A961__wvu_PrintArea" vbProcedure="false">'Roll-2'!$A$40:$AG$118</definedName>
    <definedName function="false" hidden="false" localSheetId="5" name="Z_3BF41EAC_06AD_11D2_AB17_006097B8A961__wvu_PrintTitles" vbProcedure="false">'Roll-2'!$1:$5</definedName>
    <definedName function="false" hidden="false" localSheetId="5" name="Z_3BF41EB8_06AD_11D2_AB17_006097B8A961__wvu_PrintArea" vbProcedure="false">'Roll-2'!$A$120:$M$238</definedName>
    <definedName function="false" hidden="false" localSheetId="5" name="Z_3BF41EB8_06AD_11D2_AB17_006097B8A961__wvu_PrintTitles" vbProcedure="false">'Roll-2'!$1:$5</definedName>
    <definedName function="false" hidden="false" localSheetId="5" name="Z_4C8D8CA3_759C_11D2_B509_00104B65F901__wvu_PrintArea" vbProcedure="false">'Roll-2'!$A$6:$R$39</definedName>
    <definedName function="false" hidden="false" localSheetId="5" name="Z_4C8D8CA3_759C_11D2_B509_00104B65F901__wvu_PrintTitles" vbProcedure="false">'Roll-2'!$1:$5</definedName>
    <definedName function="false" hidden="false" localSheetId="5" name="Z_4C8D8CAF_759C_11D2_B509_00104B65F901__wvu_PrintArea" vbProcedure="false">'Roll-2'!$A$40:$AG$118</definedName>
    <definedName function="false" hidden="false" localSheetId="5" name="Z_4C8D8CAF_759C_11D2_B509_00104B65F901__wvu_PrintTitles" vbProcedure="false">'Roll-2'!$1:$5</definedName>
    <definedName function="false" hidden="false" localSheetId="5" name="Z_4C8D8CBB_759C_11D2_B509_00104B65F901__wvu_PrintArea" vbProcedure="false">'Roll-2'!$A$120:$M$238</definedName>
    <definedName function="false" hidden="false" localSheetId="5" name="Z_4C8D8CBB_759C_11D2_B509_00104B65F901__wvu_PrintTitles" vbProcedure="false">'Roll-2'!$1:$5</definedName>
    <definedName function="false" hidden="false" localSheetId="5" name="Z_6CEF0163_83AE_11D2_8220_00105A0DC1E8__wvu_PrintArea" vbProcedure="false">'Roll-2'!$A$6:$R$39</definedName>
    <definedName function="false" hidden="false" localSheetId="5" name="Z_6CEF0163_83AE_11D2_8220_00105A0DC1E8__wvu_PrintTitles" vbProcedure="false">'Roll-2'!$1:$5</definedName>
    <definedName function="false" hidden="false" localSheetId="5" name="Z_6CEF016F_83AE_11D2_8220_00105A0DC1E8__wvu_PrintArea" vbProcedure="false">'Roll-2'!$A$40:$AG$118</definedName>
    <definedName function="false" hidden="false" localSheetId="5" name="Z_6CEF016F_83AE_11D2_8220_00105A0DC1E8__wvu_PrintTitles" vbProcedure="false">'Roll-2'!$1:$5</definedName>
    <definedName function="false" hidden="false" localSheetId="5" name="Z_6CEF017B_83AE_11D2_8220_00105A0DC1E8__wvu_PrintArea" vbProcedure="false">'Roll-2'!$A$120:$M$238</definedName>
    <definedName function="false" hidden="false" localSheetId="5" name="Z_6CEF017B_83AE_11D2_8220_00105A0DC1E8__wvu_PrintTitles" vbProcedure="false">'Roll-2'!$1:$5</definedName>
    <definedName function="false" hidden="false" localSheetId="5" name="Z_7AE071F1_2ADB_11D2_B6B1_0060970EA8F7__wvu_PrintArea" vbProcedure="false">'Roll-2'!$A$6:$R$39</definedName>
    <definedName function="false" hidden="false" localSheetId="5" name="Z_7AE071F1_2ADB_11D2_B6B1_0060970EA8F7__wvu_PrintTitles" vbProcedure="false">'Roll-2'!$1:$5</definedName>
    <definedName function="false" hidden="false" localSheetId="5" name="Z_7AE071FD_2ADB_11D2_B6B1_0060970EA8F7__wvu_PrintArea" vbProcedure="false">'Roll-2'!$A$40:$AG$118</definedName>
    <definedName function="false" hidden="false" localSheetId="5" name="Z_7AE071FD_2ADB_11D2_B6B1_0060970EA8F7__wvu_PrintTitles" vbProcedure="false">'Roll-2'!$1:$5</definedName>
    <definedName function="false" hidden="false" localSheetId="5" name="Z_7AE07209_2ADB_11D2_B6B1_0060970EA8F7__wvu_PrintArea" vbProcedure="false">'Roll-2'!$A$120:$M$238</definedName>
    <definedName function="false" hidden="false" localSheetId="5" name="Z_7AE07209_2ADB_11D2_B6B1_0060970EA8F7__wvu_PrintTitles" vbProcedure="false">'Roll-2'!$1:$5</definedName>
    <definedName function="false" hidden="false" localSheetId="5" name="Z_9CFE3A93_832F_11D2_B2EA_00105A0DC12E__wvu_PrintArea" vbProcedure="false">'Roll-2'!$A$6:$R$39</definedName>
    <definedName function="false" hidden="false" localSheetId="5" name="Z_9CFE3A93_832F_11D2_B2EA_00105A0DC12E__wvu_PrintTitles" vbProcedure="false">'Roll-2'!$1:$5</definedName>
    <definedName function="false" hidden="false" localSheetId="5" name="Z_9CFE3A9F_832F_11D2_B2EA_00105A0DC12E__wvu_PrintArea" vbProcedure="false">'Roll-2'!$A$40:$AG$118</definedName>
    <definedName function="false" hidden="false" localSheetId="5" name="Z_9CFE3A9F_832F_11D2_B2EA_00105A0DC12E__wvu_PrintTitles" vbProcedure="false">'Roll-2'!$1:$5</definedName>
    <definedName function="false" hidden="false" localSheetId="5" name="Z_9CFE3AAB_832F_11D2_B2EA_00105A0DC12E__wvu_PrintArea" vbProcedure="false">'Roll-2'!$A$120:$M$238</definedName>
    <definedName function="false" hidden="false" localSheetId="5" name="Z_9CFE3AAB_832F_11D2_B2EA_00105A0DC12E__wvu_PrintTitles" vbProcedure="false">'Roll-2'!$1:$5</definedName>
    <definedName function="false" hidden="false" localSheetId="5" name="Z_A7002F50_05E6_11D2_AB16_006097B8A961__wvu_PrintArea" vbProcedure="false">'Roll-2'!$A$6:$R$39</definedName>
    <definedName function="false" hidden="false" localSheetId="5" name="Z_A7002F50_05E6_11D2_AB16_006097B8A961__wvu_PrintTitles" vbProcedure="false">'Roll-2'!$1:$5</definedName>
    <definedName function="false" hidden="false" localSheetId="5" name="Z_A7002F5C_05E6_11D2_AB16_006097B8A961__wvu_PrintArea" vbProcedure="false">'Roll-2'!$A$40:$AG$118</definedName>
    <definedName function="false" hidden="false" localSheetId="5" name="Z_A7002F5C_05E6_11D2_AB16_006097B8A961__wvu_PrintTitles" vbProcedure="false">'Roll-2'!$1:$5</definedName>
    <definedName function="false" hidden="false" localSheetId="5" name="Z_A7002F68_05E6_11D2_AB16_006097B8A961__wvu_PrintArea" vbProcedure="false">'Roll-2'!$A$120:$M$238</definedName>
    <definedName function="false" hidden="false" localSheetId="5" name="Z_A7002F68_05E6_11D2_AB16_006097B8A961__wvu_PrintTitles" vbProcedure="false">'Roll-2'!$1:$5</definedName>
    <definedName function="false" hidden="false" localSheetId="5" name="Z_BA215B10_0511_11D2_AB15_006097B8A961__wvu_PrintArea" vbProcedure="false">'Roll-2'!$A$6:$R$39</definedName>
    <definedName function="false" hidden="false" localSheetId="5" name="Z_BA215B10_0511_11D2_AB15_006097B8A961__wvu_PrintTitles" vbProcedure="false">'Roll-2'!$1:$5</definedName>
    <definedName function="false" hidden="false" localSheetId="5" name="Z_BA215B1C_0511_11D2_AB15_006097B8A961__wvu_PrintArea" vbProcedure="false">'Roll-2'!$A$40:$AG$118</definedName>
    <definedName function="false" hidden="false" localSheetId="5" name="Z_BA215B1C_0511_11D2_AB15_006097B8A961__wvu_PrintTitles" vbProcedure="false">'Roll-2'!$1:$5</definedName>
    <definedName function="false" hidden="false" localSheetId="5" name="Z_BA215B28_0511_11D2_AB15_006097B8A961__wvu_PrintArea" vbProcedure="false">'Roll-2'!$A$120:$M$238</definedName>
    <definedName function="false" hidden="false" localSheetId="5" name="Z_BA215B28_0511_11D2_AB15_006097B8A961__wvu_PrintTitles" vbProcedure="false">'Roll-2'!$1:$5</definedName>
    <definedName function="false" hidden="false" localSheetId="5" name="Z_BE025AC7_7EF1_11D2_821B_00105A0DC1E8__wvu_PrintArea" vbProcedure="false">'Roll-2'!$A$6:$R$39</definedName>
    <definedName function="false" hidden="false" localSheetId="5" name="Z_BE025AC7_7EF1_11D2_821B_00105A0DC1E8__wvu_PrintTitles" vbProcedure="false">'Roll-2'!$1:$5</definedName>
    <definedName function="false" hidden="false" localSheetId="5" name="Z_BE025AD3_7EF1_11D2_821B_00105A0DC1E8__wvu_PrintArea" vbProcedure="false">'Roll-2'!$A$40:$AG$118</definedName>
    <definedName function="false" hidden="false" localSheetId="5" name="Z_BE025AD3_7EF1_11D2_821B_00105A0DC1E8__wvu_PrintTitles" vbProcedure="false">'Roll-2'!$1:$5</definedName>
    <definedName function="false" hidden="false" localSheetId="5" name="Z_BE025ADF_7EF1_11D2_821B_00105A0DC1E8__wvu_PrintArea" vbProcedure="false">'Roll-2'!$A$120:$M$238</definedName>
    <definedName function="false" hidden="false" localSheetId="5" name="Z_BE025ADF_7EF1_11D2_821B_00105A0DC1E8__wvu_PrintTitles" vbProcedure="false">'Roll-2'!$1:$5</definedName>
    <definedName function="false" hidden="false" localSheetId="5" name="Z_BE025AFB_7EF1_11D2_821B_00105A0DC1E8__wvu_PrintArea" vbProcedure="false">'Roll-2'!$A$6:$R$39</definedName>
    <definedName function="false" hidden="false" localSheetId="5" name="Z_BE025AFB_7EF1_11D2_821B_00105A0DC1E8__wvu_PrintTitles" vbProcedure="false">'Roll-2'!$1:$5</definedName>
    <definedName function="false" hidden="false" localSheetId="5" name="Z_BE025B07_7EF1_11D2_821B_00105A0DC1E8__wvu_PrintArea" vbProcedure="false">'Roll-2'!$A$40:$AG$118</definedName>
    <definedName function="false" hidden="false" localSheetId="5" name="Z_BE025B07_7EF1_11D2_821B_00105A0DC1E8__wvu_PrintTitles" vbProcedure="false">'Roll-2'!$1:$5</definedName>
    <definedName function="false" hidden="false" localSheetId="5" name="Z_BE025B13_7EF1_11D2_821B_00105A0DC1E8__wvu_PrintArea" vbProcedure="false">'Roll-2'!$A$120:$M$238</definedName>
    <definedName function="false" hidden="false" localSheetId="5" name="Z_BE025B13_7EF1_11D2_821B_00105A0DC1E8__wvu_PrintTitles" vbProcedure="false">'Roll-2'!$1:$5</definedName>
    <definedName function="false" hidden="false" localSheetId="5" name="Z_BE4CC41A_8080_11D2_B50C_00104B65F901__wvu_PrintArea" vbProcedure="false">'Roll-2'!$A$6:$R$39</definedName>
    <definedName function="false" hidden="false" localSheetId="5" name="Z_BE4CC41A_8080_11D2_B50C_00104B65F901__wvu_PrintTitles" vbProcedure="false">'Roll-2'!$1:$5</definedName>
    <definedName function="false" hidden="false" localSheetId="5" name="Z_BE4CC426_8080_11D2_B50C_00104B65F901__wvu_PrintArea" vbProcedure="false">'Roll-2'!$A$40:$AG$118</definedName>
    <definedName function="false" hidden="false" localSheetId="5" name="Z_BE4CC426_8080_11D2_B50C_00104B65F901__wvu_PrintTitles" vbProcedure="false">'Roll-2'!$1:$5</definedName>
    <definedName function="false" hidden="false" localSheetId="5" name="Z_BE4CC432_8080_11D2_B50C_00104B65F901__wvu_PrintArea" vbProcedure="false">'Roll-2'!$A$120:$M$238</definedName>
    <definedName function="false" hidden="false" localSheetId="5" name="Z_BE4CC432_8080_11D2_B50C_00104B65F901__wvu_PrintTitles" vbProcedure="false">'Roll-2'!$1:$5</definedName>
    <definedName function="false" hidden="false" localSheetId="5" name="Z_CE9D9AAD_725B_11D2_B506_00104B65F901__wvu_PrintArea" vbProcedure="false">'Roll-2'!$A$6:$R$39</definedName>
    <definedName function="false" hidden="false" localSheetId="5" name="Z_CE9D9AAD_725B_11D2_B506_00104B65F901__wvu_PrintTitles" vbProcedure="false">'Roll-2'!$1:$5</definedName>
    <definedName function="false" hidden="false" localSheetId="5" name="Z_CE9D9AB9_725B_11D2_B506_00104B65F901__wvu_PrintArea" vbProcedure="false">'Roll-2'!$A$40:$AG$118</definedName>
    <definedName function="false" hidden="false" localSheetId="5" name="Z_CE9D9AB9_725B_11D2_B506_00104B65F901__wvu_PrintTitles" vbProcedure="false">'Roll-2'!$1:$5</definedName>
    <definedName function="false" hidden="false" localSheetId="5" name="Z_CE9D9AC5_725B_11D2_B506_00104B65F901__wvu_PrintArea" vbProcedure="false">'Roll-2'!$A$120:$M$238</definedName>
    <definedName function="false" hidden="false" localSheetId="5" name="Z_CE9D9AC5_725B_11D2_B506_00104B65F901__wvu_PrintTitles" vbProcedure="false">'Roll-2'!$1:$5</definedName>
    <definedName function="false" hidden="false" localSheetId="5" name="Z_DD3D3D71_6F34_11D2_B505_00104B65F901__wvu_PrintArea" vbProcedure="false">'Roll-2'!$A$6:$R$39</definedName>
    <definedName function="false" hidden="false" localSheetId="5" name="Z_DD3D3D71_6F34_11D2_B505_00104B65F901__wvu_PrintTitles" vbProcedure="false">'Roll-2'!$1:$5</definedName>
    <definedName function="false" hidden="false" localSheetId="5" name="Z_DD3D3D7D_6F34_11D2_B505_00104B65F901__wvu_PrintArea" vbProcedure="false">'Roll-2'!$A$40:$AG$118</definedName>
    <definedName function="false" hidden="false" localSheetId="5" name="Z_DD3D3D7D_6F34_11D2_B505_00104B65F901__wvu_PrintTitles" vbProcedure="false">'Roll-2'!$1:$5</definedName>
    <definedName function="false" hidden="false" localSheetId="5" name="Z_DD3D3D89_6F34_11D2_B505_00104B65F901__wvu_PrintArea" vbProcedure="false">'Roll-2'!$A$120:$M$238</definedName>
    <definedName function="false" hidden="false" localSheetId="5" name="Z_DD3D3D89_6F34_11D2_B505_00104B65F901__wvu_PrintTitles" vbProcedure="false">'Roll-2'!$1:$5</definedName>
    <definedName function="false" hidden="false" localSheetId="6" name="ACwvu_BookBal_" vbProcedure="false">'Roll-3'!$A$6:$R$40</definedName>
    <definedName function="false" hidden="false" localSheetId="6" name="ACwvu_DailyChange_" vbProcedure="false">'Roll-3'!$A$41:$AG$118</definedName>
    <definedName function="false" hidden="false" localSheetId="6" name="ACwvu_Schedules_" vbProcedure="false">'Roll-3'!$A$121:$M$239</definedName>
    <definedName function="false" hidden="false" localSheetId="6" name="Swvu_BookBal_" vbProcedure="false">'Roll-3'!$A$6:$R$40</definedName>
    <definedName function="false" hidden="false" localSheetId="6" name="Swvu_DailyChange_" vbProcedure="false">'Roll-3'!$A$41:$AG$118</definedName>
    <definedName function="false" hidden="false" localSheetId="6" name="Swvu_Schedules_" vbProcedure="false">'Roll-3'!$A$121:$M$239</definedName>
    <definedName function="false" hidden="false" localSheetId="6" name="wrn_RollDetail_" vbProcedure="false">{"BookBal",#N/A,FALSE,"Roll";"DailyChange",#N/A,FALSE,"Roll";"Schedules",#N/A,FALSE,"Roll"}</definedName>
    <definedName function="false" hidden="false" localSheetId="6" name="wvu_BookBal_" vbProcedure="false">{TRUE,TRUE,-1.25,-15.5,484.5,276.75,FALSE,TRUE,TRUE,TRUE,0,15,#N/A,18,#N/A,7.70512820512821,24.2307692307692,1,FALSE,FALSE,3,TRUE,1,FALSE,75,"Swvu.BookBal.","ACwvu.BookBal.",#N/A,FALSE,FALSE,0.25,0.25,0.25,0.25,2,"","&amp;L&amp;""Times New Roman,Italic""&amp;A/&amp;F  Prepared By: S. Mills (x3548)&amp;C&amp;""Times New Roman,Italic""Page 1 of 3&amp;R&amp;""Times New Roman,Italic""&amp;D &amp;T",TRUE,FALSE,FALSE,FALSE,1,#N/A,1,1,"=R6C1:R39C18","=R1:R5",#N/A,#N/A,FALSE,FALSE,FALSE,5,65532,65532,FALSE,FALSE,TRUE,TRUE,TRUE}</definedName>
    <definedName function="false" hidden="false" localSheetId="6" name="wvu_DailyChange_" vbProcedure="false">{TRUE,TRUE,-1.25,-15.5,484.5,276.75,FALSE,TRUE,TRUE,TRUE,0,1,#N/A,40,#N/A,7.1025641025641,24.2307692307692,1,FALSE,FALSE,3,TRUE,1,FALSE,75,"Swvu.DailyChange.","ACwvu.DailyChange.",#N/A,FALSE,FALSE,0.25,0.25,0.25,0.25,2,"","&amp;L&amp;""Times New Roman,Italic""&amp;A/&amp;F  Prepared By: S. Mills (x3548)&amp;C&amp;""Times New Roman,Italic""Page 2 of 3&amp;R&amp;""Times New Roman,Italic""&amp;D &amp;T",TRUE,FALSE,FALSE,FALSE,1,#N/A,1,1,"=R40C1:R118C33","=R1:R5",#N/A,#N/A,FALSE,FALSE,FALSE,5,65532,65532,FALSE,FALSE,TRUE,TRUE,TRUE}</definedName>
    <definedName function="false" hidden="false" localSheetId="6" name="wvu_Schedules_" vbProcedure="false">{TRUE,TRUE,-1.25,-15.5,484.5,276.75,FALSE,TRUE,TRUE,TRUE,0,1,#N/A,120,#N/A,7.1025641025641,24.2307692307692,1,FALSE,FALSE,3,TRUE,1,FALSE,75,"Swvu.Schedules.","ACwvu.Schedules.",#N/A,FALSE,FALSE,0.25,0.25,0.25,0.25,2,"","&amp;L&amp;""Times New Roman,Italic""&amp;A/&amp;F  Prepared By: S. Mills (x3548)&amp;C&amp;""Times New Roman,Italic""Page 3 of 3&amp;R&amp;""Times New Roman,Italic""&amp;D &amp;T",TRUE,FALSE,FALSE,FALSE,1,#N/A,1,1,"=R120C1:R238C13","=R1:R5",#N/A,#N/A,FALSE,FALSE,FALSE,5,65532,65532,FALSE,FALSE,TRUE,TRUE,TRUE}</definedName>
    <definedName function="false" hidden="false" localSheetId="6" name="Z_2D5D16D4_8972_11D2_B2F1_00105A0DC12E__wvu_PrintArea" vbProcedure="false">'Roll-3'!$A$6:$R$39</definedName>
    <definedName function="false" hidden="false" localSheetId="6" name="Z_2D5D16D4_8972_11D2_B2F1_00105A0DC12E__wvu_PrintTitles" vbProcedure="false">'Roll-3'!$1:$5</definedName>
    <definedName function="false" hidden="false" localSheetId="6" name="Z_2D5D16E0_8972_11D2_B2F1_00105A0DC12E__wvu_PrintArea" vbProcedure="false">'Roll-3'!$A$40:$AG$118</definedName>
    <definedName function="false" hidden="false" localSheetId="6" name="Z_2D5D16E0_8972_11D2_B2F1_00105A0DC12E__wvu_PrintTitles" vbProcedure="false">'Roll-3'!$1:$5</definedName>
    <definedName function="false" hidden="false" localSheetId="6" name="Z_2D5D16EC_8972_11D2_B2F1_00105A0DC12E__wvu_PrintArea" vbProcedure="false">'Roll-3'!$A$120:$M$238</definedName>
    <definedName function="false" hidden="false" localSheetId="6" name="Z_2D5D16EC_8972_11D2_B2F1_00105A0DC12E__wvu_PrintTitles" vbProcedure="false">'Roll-3'!$1:$5</definedName>
    <definedName function="false" hidden="false" localSheetId="6" name="Z_2E4256D7_6F39_11D2_B505_00104B65F901__wvu_PrintArea" vbProcedure="false">'Roll-3'!$A$6:$R$39</definedName>
    <definedName function="false" hidden="false" localSheetId="6" name="Z_2E4256D7_6F39_11D2_B505_00104B65F901__wvu_PrintTitles" vbProcedure="false">'Roll-3'!$1:$5</definedName>
    <definedName function="false" hidden="false" localSheetId="6" name="Z_2E4256E3_6F39_11D2_B505_00104B65F901__wvu_PrintArea" vbProcedure="false">'Roll-3'!$A$40:$AG$118</definedName>
    <definedName function="false" hidden="false" localSheetId="6" name="Z_2E4256E3_6F39_11D2_B505_00104B65F901__wvu_PrintTitles" vbProcedure="false">'Roll-3'!$1:$5</definedName>
    <definedName function="false" hidden="false" localSheetId="6" name="Z_2E4256EF_6F39_11D2_B505_00104B65F901__wvu_PrintArea" vbProcedure="false">'Roll-3'!$A$120:$M$238</definedName>
    <definedName function="false" hidden="false" localSheetId="6" name="Z_2E4256EF_6F39_11D2_B505_00104B65F901__wvu_PrintTitles" vbProcedure="false">'Roll-3'!$1:$5</definedName>
    <definedName function="false" hidden="false" localSheetId="6" name="Z_3BF41EA1_06AD_11D2_AB17_006097B8A961__wvu_PrintArea" vbProcedure="false">'Roll-3'!$A$6:$R$39</definedName>
    <definedName function="false" hidden="false" localSheetId="6" name="Z_3BF41EA1_06AD_11D2_AB17_006097B8A961__wvu_PrintTitles" vbProcedure="false">'Roll-3'!$1:$5</definedName>
    <definedName function="false" hidden="false" localSheetId="6" name="Z_3BF41EAD_06AD_11D2_AB17_006097B8A961__wvu_PrintArea" vbProcedure="false">'Roll-3'!$A$40:$AG$118</definedName>
    <definedName function="false" hidden="false" localSheetId="6" name="Z_3BF41EAD_06AD_11D2_AB17_006097B8A961__wvu_PrintTitles" vbProcedure="false">'Roll-3'!$1:$5</definedName>
    <definedName function="false" hidden="false" localSheetId="6" name="Z_3BF41EB9_06AD_11D2_AB17_006097B8A961__wvu_PrintArea" vbProcedure="false">'Roll-3'!$A$120:$M$238</definedName>
    <definedName function="false" hidden="false" localSheetId="6" name="Z_3BF41EB9_06AD_11D2_AB17_006097B8A961__wvu_PrintTitles" vbProcedure="false">'Roll-3'!$1:$5</definedName>
    <definedName function="false" hidden="false" localSheetId="6" name="Z_4C8D8CA4_759C_11D2_B509_00104B65F901__wvu_PrintArea" vbProcedure="false">'Roll-3'!$A$6:$R$39</definedName>
    <definedName function="false" hidden="false" localSheetId="6" name="Z_4C8D8CA4_759C_11D2_B509_00104B65F901__wvu_PrintTitles" vbProcedure="false">'Roll-3'!$1:$5</definedName>
    <definedName function="false" hidden="false" localSheetId="6" name="Z_4C8D8CB0_759C_11D2_B509_00104B65F901__wvu_PrintArea" vbProcedure="false">'Roll-3'!$A$40:$AG$118</definedName>
    <definedName function="false" hidden="false" localSheetId="6" name="Z_4C8D8CB0_759C_11D2_B509_00104B65F901__wvu_PrintTitles" vbProcedure="false">'Roll-3'!$1:$5</definedName>
    <definedName function="false" hidden="false" localSheetId="6" name="Z_4C8D8CBC_759C_11D2_B509_00104B65F901__wvu_PrintArea" vbProcedure="false">'Roll-3'!$A$120:$M$238</definedName>
    <definedName function="false" hidden="false" localSheetId="6" name="Z_4C8D8CBC_759C_11D2_B509_00104B65F901__wvu_PrintTitles" vbProcedure="false">'Roll-3'!$1:$5</definedName>
    <definedName function="false" hidden="false" localSheetId="6" name="Z_6CEF0164_83AE_11D2_8220_00105A0DC1E8__wvu_PrintArea" vbProcedure="false">'Roll-3'!$A$6:$R$39</definedName>
    <definedName function="false" hidden="false" localSheetId="6" name="Z_6CEF0164_83AE_11D2_8220_00105A0DC1E8__wvu_PrintTitles" vbProcedure="false">'Roll-3'!$1:$5</definedName>
    <definedName function="false" hidden="false" localSheetId="6" name="Z_6CEF0170_83AE_11D2_8220_00105A0DC1E8__wvu_PrintArea" vbProcedure="false">'Roll-3'!$A$40:$AG$118</definedName>
    <definedName function="false" hidden="false" localSheetId="6" name="Z_6CEF0170_83AE_11D2_8220_00105A0DC1E8__wvu_PrintTitles" vbProcedure="false">'Roll-3'!$1:$5</definedName>
    <definedName function="false" hidden="false" localSheetId="6" name="Z_6CEF017C_83AE_11D2_8220_00105A0DC1E8__wvu_PrintArea" vbProcedure="false">'Roll-3'!$A$120:$M$238</definedName>
    <definedName function="false" hidden="false" localSheetId="6" name="Z_6CEF017C_83AE_11D2_8220_00105A0DC1E8__wvu_PrintTitles" vbProcedure="false">'Roll-3'!$1:$5</definedName>
    <definedName function="false" hidden="false" localSheetId="6" name="Z_7AE071F2_2ADB_11D2_B6B1_0060970EA8F7__wvu_PrintArea" vbProcedure="false">'Roll-3'!$A$6:$R$39</definedName>
    <definedName function="false" hidden="false" localSheetId="6" name="Z_7AE071F2_2ADB_11D2_B6B1_0060970EA8F7__wvu_PrintTitles" vbProcedure="false">'Roll-3'!$1:$5</definedName>
    <definedName function="false" hidden="false" localSheetId="6" name="Z_7AE071FE_2ADB_11D2_B6B1_0060970EA8F7__wvu_PrintArea" vbProcedure="false">'Roll-3'!$A$40:$AG$118</definedName>
    <definedName function="false" hidden="false" localSheetId="6" name="Z_7AE071FE_2ADB_11D2_B6B1_0060970EA8F7__wvu_PrintTitles" vbProcedure="false">'Roll-3'!$1:$5</definedName>
    <definedName function="false" hidden="false" localSheetId="6" name="Z_7AE0720A_2ADB_11D2_B6B1_0060970EA8F7__wvu_PrintArea" vbProcedure="false">'Roll-3'!$A$120:$M$238</definedName>
    <definedName function="false" hidden="false" localSheetId="6" name="Z_7AE0720A_2ADB_11D2_B6B1_0060970EA8F7__wvu_PrintTitles" vbProcedure="false">'Roll-3'!$1:$5</definedName>
    <definedName function="false" hidden="false" localSheetId="6" name="Z_9CFE3A94_832F_11D2_B2EA_00105A0DC12E__wvu_PrintArea" vbProcedure="false">'Roll-3'!$A$6:$R$39</definedName>
    <definedName function="false" hidden="false" localSheetId="6" name="Z_9CFE3A94_832F_11D2_B2EA_00105A0DC12E__wvu_PrintTitles" vbProcedure="false">'Roll-3'!$1:$5</definedName>
    <definedName function="false" hidden="false" localSheetId="6" name="Z_9CFE3AA0_832F_11D2_B2EA_00105A0DC12E__wvu_PrintArea" vbProcedure="false">'Roll-3'!$A$40:$AG$118</definedName>
    <definedName function="false" hidden="false" localSheetId="6" name="Z_9CFE3AA0_832F_11D2_B2EA_00105A0DC12E__wvu_PrintTitles" vbProcedure="false">'Roll-3'!$1:$5</definedName>
    <definedName function="false" hidden="false" localSheetId="6" name="Z_9CFE3AAC_832F_11D2_B2EA_00105A0DC12E__wvu_PrintArea" vbProcedure="false">'Roll-3'!$A$120:$M$238</definedName>
    <definedName function="false" hidden="false" localSheetId="6" name="Z_9CFE3AAC_832F_11D2_B2EA_00105A0DC12E__wvu_PrintTitles" vbProcedure="false">'Roll-3'!$1:$5</definedName>
    <definedName function="false" hidden="false" localSheetId="6" name="Z_A7002F51_05E6_11D2_AB16_006097B8A961__wvu_PrintArea" vbProcedure="false">'Roll-3'!$A$6:$R$39</definedName>
    <definedName function="false" hidden="false" localSheetId="6" name="Z_A7002F51_05E6_11D2_AB16_006097B8A961__wvu_PrintTitles" vbProcedure="false">'Roll-3'!$1:$5</definedName>
    <definedName function="false" hidden="false" localSheetId="6" name="Z_A7002F5D_05E6_11D2_AB16_006097B8A961__wvu_PrintArea" vbProcedure="false">'Roll-3'!$A$40:$AG$118</definedName>
    <definedName function="false" hidden="false" localSheetId="6" name="Z_A7002F5D_05E6_11D2_AB16_006097B8A961__wvu_PrintTitles" vbProcedure="false">'Roll-3'!$1:$5</definedName>
    <definedName function="false" hidden="false" localSheetId="6" name="Z_A7002F69_05E6_11D2_AB16_006097B8A961__wvu_PrintArea" vbProcedure="false">'Roll-3'!$A$120:$M$238</definedName>
    <definedName function="false" hidden="false" localSheetId="6" name="Z_A7002F69_05E6_11D2_AB16_006097B8A961__wvu_PrintTitles" vbProcedure="false">'Roll-3'!$1:$5</definedName>
    <definedName function="false" hidden="false" localSheetId="6" name="Z_BA215B11_0511_11D2_AB15_006097B8A961__wvu_PrintArea" vbProcedure="false">'Roll-3'!$A$6:$R$39</definedName>
    <definedName function="false" hidden="false" localSheetId="6" name="Z_BA215B11_0511_11D2_AB15_006097B8A961__wvu_PrintTitles" vbProcedure="false">'Roll-3'!$1:$5</definedName>
    <definedName function="false" hidden="false" localSheetId="6" name="Z_BA215B1D_0511_11D2_AB15_006097B8A961__wvu_PrintArea" vbProcedure="false">'Roll-3'!$A$40:$AG$118</definedName>
    <definedName function="false" hidden="false" localSheetId="6" name="Z_BA215B1D_0511_11D2_AB15_006097B8A961__wvu_PrintTitles" vbProcedure="false">'Roll-3'!$1:$5</definedName>
    <definedName function="false" hidden="false" localSheetId="6" name="Z_BA215B29_0511_11D2_AB15_006097B8A961__wvu_PrintArea" vbProcedure="false">'Roll-3'!$A$120:$M$238</definedName>
    <definedName function="false" hidden="false" localSheetId="6" name="Z_BA215B29_0511_11D2_AB15_006097B8A961__wvu_PrintTitles" vbProcedure="false">'Roll-3'!$1:$5</definedName>
    <definedName function="false" hidden="false" localSheetId="6" name="Z_BE025AC8_7EF1_11D2_821B_00105A0DC1E8__wvu_PrintArea" vbProcedure="false">'Roll-3'!$A$6:$R$39</definedName>
    <definedName function="false" hidden="false" localSheetId="6" name="Z_BE025AC8_7EF1_11D2_821B_00105A0DC1E8__wvu_PrintTitles" vbProcedure="false">'Roll-3'!$1:$5</definedName>
    <definedName function="false" hidden="false" localSheetId="6" name="Z_BE025AD4_7EF1_11D2_821B_00105A0DC1E8__wvu_PrintArea" vbProcedure="false">'Roll-3'!$A$40:$AG$118</definedName>
    <definedName function="false" hidden="false" localSheetId="6" name="Z_BE025AD4_7EF1_11D2_821B_00105A0DC1E8__wvu_PrintTitles" vbProcedure="false">'Roll-3'!$1:$5</definedName>
    <definedName function="false" hidden="false" localSheetId="6" name="Z_BE025AE0_7EF1_11D2_821B_00105A0DC1E8__wvu_PrintArea" vbProcedure="false">'Roll-3'!$A$120:$M$238</definedName>
    <definedName function="false" hidden="false" localSheetId="6" name="Z_BE025AE0_7EF1_11D2_821B_00105A0DC1E8__wvu_PrintTitles" vbProcedure="false">'Roll-3'!$1:$5</definedName>
    <definedName function="false" hidden="false" localSheetId="6" name="Z_BE025AFC_7EF1_11D2_821B_00105A0DC1E8__wvu_PrintArea" vbProcedure="false">'Roll-3'!$A$6:$R$39</definedName>
    <definedName function="false" hidden="false" localSheetId="6" name="Z_BE025AFC_7EF1_11D2_821B_00105A0DC1E8__wvu_PrintTitles" vbProcedure="false">'Roll-3'!$1:$5</definedName>
    <definedName function="false" hidden="false" localSheetId="6" name="Z_BE025B08_7EF1_11D2_821B_00105A0DC1E8__wvu_PrintArea" vbProcedure="false">'Roll-3'!$A$40:$AG$118</definedName>
    <definedName function="false" hidden="false" localSheetId="6" name="Z_BE025B08_7EF1_11D2_821B_00105A0DC1E8__wvu_PrintTitles" vbProcedure="false">'Roll-3'!$1:$5</definedName>
    <definedName function="false" hidden="false" localSheetId="6" name="Z_BE025B14_7EF1_11D2_821B_00105A0DC1E8__wvu_PrintArea" vbProcedure="false">'Roll-3'!$A$120:$M$238</definedName>
    <definedName function="false" hidden="false" localSheetId="6" name="Z_BE025B14_7EF1_11D2_821B_00105A0DC1E8__wvu_PrintTitles" vbProcedure="false">'Roll-3'!$1:$5</definedName>
    <definedName function="false" hidden="false" localSheetId="6" name="Z_BE4CC41B_8080_11D2_B50C_00104B65F901__wvu_PrintArea" vbProcedure="false">'Roll-3'!$A$6:$R$39</definedName>
    <definedName function="false" hidden="false" localSheetId="6" name="Z_BE4CC41B_8080_11D2_B50C_00104B65F901__wvu_PrintTitles" vbProcedure="false">'Roll-3'!$1:$5</definedName>
    <definedName function="false" hidden="false" localSheetId="6" name="Z_BE4CC427_8080_11D2_B50C_00104B65F901__wvu_PrintArea" vbProcedure="false">'Roll-3'!$A$40:$AG$118</definedName>
    <definedName function="false" hidden="false" localSheetId="6" name="Z_BE4CC427_8080_11D2_B50C_00104B65F901__wvu_PrintTitles" vbProcedure="false">'Roll-3'!$1:$5</definedName>
    <definedName function="false" hidden="false" localSheetId="6" name="Z_BE4CC433_8080_11D2_B50C_00104B65F901__wvu_PrintArea" vbProcedure="false">'Roll-3'!$A$120:$M$238</definedName>
    <definedName function="false" hidden="false" localSheetId="6" name="Z_BE4CC433_8080_11D2_B50C_00104B65F901__wvu_PrintTitles" vbProcedure="false">'Roll-3'!$1:$5</definedName>
    <definedName function="false" hidden="false" localSheetId="6" name="Z_CE9D9AAE_725B_11D2_B506_00104B65F901__wvu_PrintArea" vbProcedure="false">'Roll-3'!$A$6:$R$39</definedName>
    <definedName function="false" hidden="false" localSheetId="6" name="Z_CE9D9AAE_725B_11D2_B506_00104B65F901__wvu_PrintTitles" vbProcedure="false">'Roll-3'!$1:$5</definedName>
    <definedName function="false" hidden="false" localSheetId="6" name="Z_CE9D9ABA_725B_11D2_B506_00104B65F901__wvu_PrintArea" vbProcedure="false">'Roll-3'!$A$40:$AG$118</definedName>
    <definedName function="false" hidden="false" localSheetId="6" name="Z_CE9D9ABA_725B_11D2_B506_00104B65F901__wvu_PrintTitles" vbProcedure="false">'Roll-3'!$1:$5</definedName>
    <definedName function="false" hidden="false" localSheetId="6" name="Z_CE9D9AC6_725B_11D2_B506_00104B65F901__wvu_PrintArea" vbProcedure="false">'Roll-3'!$A$120:$M$238</definedName>
    <definedName function="false" hidden="false" localSheetId="6" name="Z_CE9D9AC6_725B_11D2_B506_00104B65F901__wvu_PrintTitles" vbProcedure="false">'Roll-3'!$1:$5</definedName>
    <definedName function="false" hidden="false" localSheetId="6" name="Z_DD3D3D72_6F34_11D2_B505_00104B65F901__wvu_PrintArea" vbProcedure="false">'Roll-3'!$A$6:$R$39</definedName>
    <definedName function="false" hidden="false" localSheetId="6" name="Z_DD3D3D72_6F34_11D2_B505_00104B65F901__wvu_PrintTitles" vbProcedure="false">'Roll-3'!$1:$5</definedName>
    <definedName function="false" hidden="false" localSheetId="6" name="Z_DD3D3D7E_6F34_11D2_B505_00104B65F901__wvu_PrintArea" vbProcedure="false">'Roll-3'!$A$40:$AG$118</definedName>
    <definedName function="false" hidden="false" localSheetId="6" name="Z_DD3D3D7E_6F34_11D2_B505_00104B65F901__wvu_PrintTitles" vbProcedure="false">'Roll-3'!$1:$5</definedName>
    <definedName function="false" hidden="false" localSheetId="6" name="Z_DD3D3D8A_6F34_11D2_B505_00104B65F901__wvu_PrintArea" vbProcedure="false">'Roll-3'!$A$120:$M$238</definedName>
    <definedName function="false" hidden="false" localSheetId="6" name="Z_DD3D3D8A_6F34_11D2_B505_00104B65F901__wvu_PrintTitles" vbProcedure="false">'Roll-3'!$1:$5</definedName>
    <definedName function="false" hidden="false" localSheetId="7" name="ACwvu_BookBal_" vbProcedure="false">'Roll-4'!$A$6:$R$40</definedName>
    <definedName function="false" hidden="false" localSheetId="7" name="ACwvu_DailyChange_" vbProcedure="false">'Roll-4'!$A$41:$AG$118</definedName>
    <definedName function="false" hidden="false" localSheetId="7" name="ACwvu_Schedules_" vbProcedure="false">'Roll-4'!$A$121:$M$239</definedName>
    <definedName function="false" hidden="false" localSheetId="7" name="Swvu_BookBal_" vbProcedure="false">'Roll-4'!$A$6:$R$40</definedName>
    <definedName function="false" hidden="false" localSheetId="7" name="Swvu_DailyChange_" vbProcedure="false">'Roll-4'!$A$41:$AG$118</definedName>
    <definedName function="false" hidden="false" localSheetId="7" name="Swvu_Schedules_" vbProcedure="false">'Roll-4'!$A$121:$M$239</definedName>
    <definedName function="false" hidden="false" localSheetId="7" name="wrn_RollDetail_" vbProcedure="false">{"BookBal",#N/A,FALSE,"Roll";"DailyChange",#N/A,FALSE,"Roll";"Schedules",#N/A,FALSE,"Roll"}</definedName>
    <definedName function="false" hidden="false" localSheetId="7" name="wvu_BookBal_" vbProcedure="false">{TRUE,TRUE,-1.25,-15.5,484.5,276.75,FALSE,TRUE,TRUE,TRUE,0,15,#N/A,18,#N/A,7.70512820512821,24.2307692307692,1,FALSE,FALSE,3,TRUE,1,FALSE,75,"Swvu.BookBal.","ACwvu.BookBal.",#N/A,FALSE,FALSE,0.25,0.25,0.25,0.25,2,"","&amp;L&amp;""Times New Roman,Italic""&amp;A/&amp;F  Prepared By: S. Mills (x3548)&amp;C&amp;""Times New Roman,Italic""Page 1 of 3&amp;R&amp;""Times New Roman,Italic""&amp;D &amp;T",TRUE,FALSE,FALSE,FALSE,1,#N/A,1,1,"=R6C1:R39C18","=R1:R5",#N/A,#N/A,FALSE,FALSE,FALSE,5,65532,65532,FALSE,FALSE,TRUE,TRUE,TRUE}</definedName>
    <definedName function="false" hidden="false" localSheetId="7" name="wvu_DailyChange_" vbProcedure="false">{TRUE,TRUE,-1.25,-15.5,484.5,276.75,FALSE,TRUE,TRUE,TRUE,0,1,#N/A,40,#N/A,7.1025641025641,24.2307692307692,1,FALSE,FALSE,3,TRUE,1,FALSE,75,"Swvu.DailyChange.","ACwvu.DailyChange.",#N/A,FALSE,FALSE,0.25,0.25,0.25,0.25,2,"","&amp;L&amp;""Times New Roman,Italic""&amp;A/&amp;F  Prepared By: S. Mills (x3548)&amp;C&amp;""Times New Roman,Italic""Page 2 of 3&amp;R&amp;""Times New Roman,Italic""&amp;D &amp;T",TRUE,FALSE,FALSE,FALSE,1,#N/A,1,1,"=R40C1:R118C33","=R1:R5",#N/A,#N/A,FALSE,FALSE,FALSE,5,65532,65532,FALSE,FALSE,TRUE,TRUE,TRUE}</definedName>
    <definedName function="false" hidden="false" localSheetId="7" name="wvu_Schedules_" vbProcedure="false">{TRUE,TRUE,-1.25,-15.5,484.5,276.75,FALSE,TRUE,TRUE,TRUE,0,1,#N/A,120,#N/A,7.1025641025641,24.2307692307692,1,FALSE,FALSE,3,TRUE,1,FALSE,75,"Swvu.Schedules.","ACwvu.Schedules.",#N/A,FALSE,FALSE,0.25,0.25,0.25,0.25,2,"","&amp;L&amp;""Times New Roman,Italic""&amp;A/&amp;F  Prepared By: S. Mills (x3548)&amp;C&amp;""Times New Roman,Italic""Page 3 of 3&amp;R&amp;""Times New Roman,Italic""&amp;D &amp;T",TRUE,FALSE,FALSE,FALSE,1,#N/A,1,1,"=R120C1:R238C13","=R1:R5",#N/A,#N/A,FALSE,FALSE,FALSE,5,65532,65532,FALSE,FALSE,TRUE,TRUE,TRUE}</definedName>
    <definedName function="false" hidden="false" localSheetId="7" name="Z_2D5D16D5_8972_11D2_B2F1_00105A0DC12E__wvu_PrintArea" vbProcedure="false">'Roll-4'!$A$6:$R$39</definedName>
    <definedName function="false" hidden="false" localSheetId="7" name="Z_2D5D16D5_8972_11D2_B2F1_00105A0DC12E__wvu_PrintTitles" vbProcedure="false">'Roll-4'!$1:$5</definedName>
    <definedName function="false" hidden="false" localSheetId="7" name="Z_2D5D16E1_8972_11D2_B2F1_00105A0DC12E__wvu_PrintArea" vbProcedure="false">'Roll-4'!$A$40:$AG$118</definedName>
    <definedName function="false" hidden="false" localSheetId="7" name="Z_2D5D16E1_8972_11D2_B2F1_00105A0DC12E__wvu_PrintTitles" vbProcedure="false">'Roll-4'!$1:$5</definedName>
    <definedName function="false" hidden="false" localSheetId="7" name="Z_2D5D16ED_8972_11D2_B2F1_00105A0DC12E__wvu_PrintArea" vbProcedure="false">'Roll-4'!$A$120:$M$238</definedName>
    <definedName function="false" hidden="false" localSheetId="7" name="Z_2D5D16ED_8972_11D2_B2F1_00105A0DC12E__wvu_PrintTitles" vbProcedure="false">'Roll-4'!$1:$5</definedName>
    <definedName function="false" hidden="false" localSheetId="7" name="Z_2E4256D8_6F39_11D2_B505_00104B65F901__wvu_PrintArea" vbProcedure="false">'Roll-4'!$A$6:$R$39</definedName>
    <definedName function="false" hidden="false" localSheetId="7" name="Z_2E4256D8_6F39_11D2_B505_00104B65F901__wvu_PrintTitles" vbProcedure="false">'Roll-4'!$1:$5</definedName>
    <definedName function="false" hidden="false" localSheetId="7" name="Z_2E4256E4_6F39_11D2_B505_00104B65F901__wvu_PrintArea" vbProcedure="false">'Roll-4'!$A$40:$AG$118</definedName>
    <definedName function="false" hidden="false" localSheetId="7" name="Z_2E4256E4_6F39_11D2_B505_00104B65F901__wvu_PrintTitles" vbProcedure="false">'Roll-4'!$1:$5</definedName>
    <definedName function="false" hidden="false" localSheetId="7" name="Z_2E4256F0_6F39_11D2_B505_00104B65F901__wvu_PrintArea" vbProcedure="false">'Roll-4'!$A$120:$M$238</definedName>
    <definedName function="false" hidden="false" localSheetId="7" name="Z_2E4256F0_6F39_11D2_B505_00104B65F901__wvu_PrintTitles" vbProcedure="false">'Roll-4'!$1:$5</definedName>
    <definedName function="false" hidden="false" localSheetId="7" name="Z_3BF41EA2_06AD_11D2_AB17_006097B8A961__wvu_PrintArea" vbProcedure="false">'Roll-4'!$A$6:$R$39</definedName>
    <definedName function="false" hidden="false" localSheetId="7" name="Z_3BF41EA2_06AD_11D2_AB17_006097B8A961__wvu_PrintTitles" vbProcedure="false">'Roll-4'!$1:$5</definedName>
    <definedName function="false" hidden="false" localSheetId="7" name="Z_3BF41EAE_06AD_11D2_AB17_006097B8A961__wvu_PrintArea" vbProcedure="false">'Roll-4'!$A$40:$AG$118</definedName>
    <definedName function="false" hidden="false" localSheetId="7" name="Z_3BF41EAE_06AD_11D2_AB17_006097B8A961__wvu_PrintTitles" vbProcedure="false">'Roll-4'!$1:$5</definedName>
    <definedName function="false" hidden="false" localSheetId="7" name="Z_3BF41EBA_06AD_11D2_AB17_006097B8A961__wvu_PrintArea" vbProcedure="false">'Roll-4'!$A$120:$M$238</definedName>
    <definedName function="false" hidden="false" localSheetId="7" name="Z_3BF41EBA_06AD_11D2_AB17_006097B8A961__wvu_PrintTitles" vbProcedure="false">'Roll-4'!$1:$5</definedName>
    <definedName function="false" hidden="false" localSheetId="7" name="Z_4C8D8CA5_759C_11D2_B509_00104B65F901__wvu_PrintArea" vbProcedure="false">'Roll-4'!$A$6:$R$39</definedName>
    <definedName function="false" hidden="false" localSheetId="7" name="Z_4C8D8CA5_759C_11D2_B509_00104B65F901__wvu_PrintTitles" vbProcedure="false">'Roll-4'!$1:$5</definedName>
    <definedName function="false" hidden="false" localSheetId="7" name="Z_4C8D8CB1_759C_11D2_B509_00104B65F901__wvu_PrintArea" vbProcedure="false">'Roll-4'!$A$40:$AG$118</definedName>
    <definedName function="false" hidden="false" localSheetId="7" name="Z_4C8D8CB1_759C_11D2_B509_00104B65F901__wvu_PrintTitles" vbProcedure="false">'Roll-4'!$1:$5</definedName>
    <definedName function="false" hidden="false" localSheetId="7" name="Z_4C8D8CBD_759C_11D2_B509_00104B65F901__wvu_PrintArea" vbProcedure="false">'Roll-4'!$A$120:$M$238</definedName>
    <definedName function="false" hidden="false" localSheetId="7" name="Z_4C8D8CBD_759C_11D2_B509_00104B65F901__wvu_PrintTitles" vbProcedure="false">'Roll-4'!$1:$5</definedName>
    <definedName function="false" hidden="false" localSheetId="7" name="Z_6CEF0165_83AE_11D2_8220_00105A0DC1E8__wvu_PrintArea" vbProcedure="false">'Roll-4'!$A$6:$R$39</definedName>
    <definedName function="false" hidden="false" localSheetId="7" name="Z_6CEF0165_83AE_11D2_8220_00105A0DC1E8__wvu_PrintTitles" vbProcedure="false">'Roll-4'!$1:$5</definedName>
    <definedName function="false" hidden="false" localSheetId="7" name="Z_6CEF0171_83AE_11D2_8220_00105A0DC1E8__wvu_PrintArea" vbProcedure="false">'Roll-4'!$A$40:$AG$118</definedName>
    <definedName function="false" hidden="false" localSheetId="7" name="Z_6CEF0171_83AE_11D2_8220_00105A0DC1E8__wvu_PrintTitles" vbProcedure="false">'Roll-4'!$1:$5</definedName>
    <definedName function="false" hidden="false" localSheetId="7" name="Z_6CEF017D_83AE_11D2_8220_00105A0DC1E8__wvu_PrintArea" vbProcedure="false">'Roll-4'!$A$120:$M$238</definedName>
    <definedName function="false" hidden="false" localSheetId="7" name="Z_6CEF017D_83AE_11D2_8220_00105A0DC1E8__wvu_PrintTitles" vbProcedure="false">'Roll-4'!$1:$5</definedName>
    <definedName function="false" hidden="false" localSheetId="7" name="Z_7AE071F3_2ADB_11D2_B6B1_0060970EA8F7__wvu_PrintArea" vbProcedure="false">'Roll-4'!$A$6:$R$39</definedName>
    <definedName function="false" hidden="false" localSheetId="7" name="Z_7AE071F3_2ADB_11D2_B6B1_0060970EA8F7__wvu_PrintTitles" vbProcedure="false">'Roll-4'!$1:$5</definedName>
    <definedName function="false" hidden="false" localSheetId="7" name="Z_7AE071FF_2ADB_11D2_B6B1_0060970EA8F7__wvu_PrintArea" vbProcedure="false">'Roll-4'!$A$40:$AG$118</definedName>
    <definedName function="false" hidden="false" localSheetId="7" name="Z_7AE071FF_2ADB_11D2_B6B1_0060970EA8F7__wvu_PrintTitles" vbProcedure="false">'Roll-4'!$1:$5</definedName>
    <definedName function="false" hidden="false" localSheetId="7" name="Z_7AE0720B_2ADB_11D2_B6B1_0060970EA8F7__wvu_PrintArea" vbProcedure="false">'Roll-4'!$A$120:$M$238</definedName>
    <definedName function="false" hidden="false" localSheetId="7" name="Z_7AE0720B_2ADB_11D2_B6B1_0060970EA8F7__wvu_PrintTitles" vbProcedure="false">'Roll-4'!$1:$5</definedName>
    <definedName function="false" hidden="false" localSheetId="7" name="Z_9CFE3A95_832F_11D2_B2EA_00105A0DC12E__wvu_PrintArea" vbProcedure="false">'Roll-4'!$A$6:$R$39</definedName>
    <definedName function="false" hidden="false" localSheetId="7" name="Z_9CFE3A95_832F_11D2_B2EA_00105A0DC12E__wvu_PrintTitles" vbProcedure="false">'Roll-4'!$1:$5</definedName>
    <definedName function="false" hidden="false" localSheetId="7" name="Z_9CFE3AA1_832F_11D2_B2EA_00105A0DC12E__wvu_PrintArea" vbProcedure="false">'Roll-4'!$A$40:$AG$118</definedName>
    <definedName function="false" hidden="false" localSheetId="7" name="Z_9CFE3AA1_832F_11D2_B2EA_00105A0DC12E__wvu_PrintTitles" vbProcedure="false">'Roll-4'!$1:$5</definedName>
    <definedName function="false" hidden="false" localSheetId="7" name="Z_9CFE3AAD_832F_11D2_B2EA_00105A0DC12E__wvu_PrintArea" vbProcedure="false">'Roll-4'!$A$120:$M$238</definedName>
    <definedName function="false" hidden="false" localSheetId="7" name="Z_9CFE3AAD_832F_11D2_B2EA_00105A0DC12E__wvu_PrintTitles" vbProcedure="false">'Roll-4'!$1:$5</definedName>
    <definedName function="false" hidden="false" localSheetId="7" name="Z_A7002F52_05E6_11D2_AB16_006097B8A961__wvu_PrintArea" vbProcedure="false">'Roll-4'!$A$6:$R$39</definedName>
    <definedName function="false" hidden="false" localSheetId="7" name="Z_A7002F52_05E6_11D2_AB16_006097B8A961__wvu_PrintTitles" vbProcedure="false">'Roll-4'!$1:$5</definedName>
    <definedName function="false" hidden="false" localSheetId="7" name="Z_A7002F5E_05E6_11D2_AB16_006097B8A961__wvu_PrintArea" vbProcedure="false">'Roll-4'!$A$40:$AG$118</definedName>
    <definedName function="false" hidden="false" localSheetId="7" name="Z_A7002F5E_05E6_11D2_AB16_006097B8A961__wvu_PrintTitles" vbProcedure="false">'Roll-4'!$1:$5</definedName>
    <definedName function="false" hidden="false" localSheetId="7" name="Z_A7002F6A_05E6_11D2_AB16_006097B8A961__wvu_PrintArea" vbProcedure="false">'Roll-4'!$A$120:$M$238</definedName>
    <definedName function="false" hidden="false" localSheetId="7" name="Z_A7002F6A_05E6_11D2_AB16_006097B8A961__wvu_PrintTitles" vbProcedure="false">'Roll-4'!$1:$5</definedName>
    <definedName function="false" hidden="false" localSheetId="7" name="Z_BA215B12_0511_11D2_AB15_006097B8A961__wvu_PrintArea" vbProcedure="false">'Roll-4'!$A$6:$R$39</definedName>
    <definedName function="false" hidden="false" localSheetId="7" name="Z_BA215B12_0511_11D2_AB15_006097B8A961__wvu_PrintTitles" vbProcedure="false">'Roll-4'!$1:$5</definedName>
    <definedName function="false" hidden="false" localSheetId="7" name="Z_BA215B1E_0511_11D2_AB15_006097B8A961__wvu_PrintArea" vbProcedure="false">'Roll-4'!$A$40:$AG$118</definedName>
    <definedName function="false" hidden="false" localSheetId="7" name="Z_BA215B1E_0511_11D2_AB15_006097B8A961__wvu_PrintTitles" vbProcedure="false">'Roll-4'!$1:$5</definedName>
    <definedName function="false" hidden="false" localSheetId="7" name="Z_BA215B2A_0511_11D2_AB15_006097B8A961__wvu_PrintArea" vbProcedure="false">'Roll-4'!$A$120:$M$238</definedName>
    <definedName function="false" hidden="false" localSheetId="7" name="Z_BA215B2A_0511_11D2_AB15_006097B8A961__wvu_PrintTitles" vbProcedure="false">'Roll-4'!$1:$5</definedName>
    <definedName function="false" hidden="false" localSheetId="7" name="Z_BE025AC9_7EF1_11D2_821B_00105A0DC1E8__wvu_PrintArea" vbProcedure="false">'Roll-4'!$A$6:$R$39</definedName>
    <definedName function="false" hidden="false" localSheetId="7" name="Z_BE025AC9_7EF1_11D2_821B_00105A0DC1E8__wvu_PrintTitles" vbProcedure="false">'Roll-4'!$1:$5</definedName>
    <definedName function="false" hidden="false" localSheetId="7" name="Z_BE025AD5_7EF1_11D2_821B_00105A0DC1E8__wvu_PrintArea" vbProcedure="false">'Roll-4'!$A$40:$AG$118</definedName>
    <definedName function="false" hidden="false" localSheetId="7" name="Z_BE025AD5_7EF1_11D2_821B_00105A0DC1E8__wvu_PrintTitles" vbProcedure="false">'Roll-4'!$1:$5</definedName>
    <definedName function="false" hidden="false" localSheetId="7" name="Z_BE025AE1_7EF1_11D2_821B_00105A0DC1E8__wvu_PrintArea" vbProcedure="false">'Roll-4'!$A$120:$M$238</definedName>
    <definedName function="false" hidden="false" localSheetId="7" name="Z_BE025AE1_7EF1_11D2_821B_00105A0DC1E8__wvu_PrintTitles" vbProcedure="false">'Roll-4'!$1:$5</definedName>
    <definedName function="false" hidden="false" localSheetId="7" name="Z_BE025AFD_7EF1_11D2_821B_00105A0DC1E8__wvu_PrintArea" vbProcedure="false">'Roll-4'!$A$6:$R$39</definedName>
    <definedName function="false" hidden="false" localSheetId="7" name="Z_BE025AFD_7EF1_11D2_821B_00105A0DC1E8__wvu_PrintTitles" vbProcedure="false">'Roll-4'!$1:$5</definedName>
    <definedName function="false" hidden="false" localSheetId="7" name="Z_BE025B09_7EF1_11D2_821B_00105A0DC1E8__wvu_PrintArea" vbProcedure="false">'Roll-4'!$A$40:$AG$118</definedName>
    <definedName function="false" hidden="false" localSheetId="7" name="Z_BE025B09_7EF1_11D2_821B_00105A0DC1E8__wvu_PrintTitles" vbProcedure="false">'Roll-4'!$1:$5</definedName>
    <definedName function="false" hidden="false" localSheetId="7" name="Z_BE025B15_7EF1_11D2_821B_00105A0DC1E8__wvu_PrintArea" vbProcedure="false">'Roll-4'!$A$120:$M$238</definedName>
    <definedName function="false" hidden="false" localSheetId="7" name="Z_BE025B15_7EF1_11D2_821B_00105A0DC1E8__wvu_PrintTitles" vbProcedure="false">'Roll-4'!$1:$5</definedName>
    <definedName function="false" hidden="false" localSheetId="7" name="Z_BE4CC41C_8080_11D2_B50C_00104B65F901__wvu_PrintArea" vbProcedure="false">'Roll-4'!$A$6:$R$39</definedName>
    <definedName function="false" hidden="false" localSheetId="7" name="Z_BE4CC41C_8080_11D2_B50C_00104B65F901__wvu_PrintTitles" vbProcedure="false">'Roll-4'!$1:$5</definedName>
    <definedName function="false" hidden="false" localSheetId="7" name="Z_BE4CC428_8080_11D2_B50C_00104B65F901__wvu_PrintArea" vbProcedure="false">'Roll-4'!$A$40:$AG$118</definedName>
    <definedName function="false" hidden="false" localSheetId="7" name="Z_BE4CC428_8080_11D2_B50C_00104B65F901__wvu_PrintTitles" vbProcedure="false">'Roll-4'!$1:$5</definedName>
    <definedName function="false" hidden="false" localSheetId="7" name="Z_BE4CC434_8080_11D2_B50C_00104B65F901__wvu_PrintArea" vbProcedure="false">'Roll-4'!$A$120:$M$238</definedName>
    <definedName function="false" hidden="false" localSheetId="7" name="Z_BE4CC434_8080_11D2_B50C_00104B65F901__wvu_PrintTitles" vbProcedure="false">'Roll-4'!$1:$5</definedName>
    <definedName function="false" hidden="false" localSheetId="7" name="Z_CE9D9AAF_725B_11D2_B506_00104B65F901__wvu_PrintArea" vbProcedure="false">'Roll-4'!$A$6:$R$39</definedName>
    <definedName function="false" hidden="false" localSheetId="7" name="Z_CE9D9AAF_725B_11D2_B506_00104B65F901__wvu_PrintTitles" vbProcedure="false">'Roll-4'!$1:$5</definedName>
    <definedName function="false" hidden="false" localSheetId="7" name="Z_CE9D9ABB_725B_11D2_B506_00104B65F901__wvu_PrintArea" vbProcedure="false">'Roll-4'!$A$40:$AG$118</definedName>
    <definedName function="false" hidden="false" localSheetId="7" name="Z_CE9D9ABB_725B_11D2_B506_00104B65F901__wvu_PrintTitles" vbProcedure="false">'Roll-4'!$1:$5</definedName>
    <definedName function="false" hidden="false" localSheetId="7" name="Z_CE9D9AC7_725B_11D2_B506_00104B65F901__wvu_PrintArea" vbProcedure="false">'Roll-4'!$A$120:$M$238</definedName>
    <definedName function="false" hidden="false" localSheetId="7" name="Z_CE9D9AC7_725B_11D2_B506_00104B65F901__wvu_PrintTitles" vbProcedure="false">'Roll-4'!$1:$5</definedName>
    <definedName function="false" hidden="false" localSheetId="7" name="Z_DD3D3D73_6F34_11D2_B505_00104B65F901__wvu_PrintArea" vbProcedure="false">'Roll-4'!$A$6:$R$39</definedName>
    <definedName function="false" hidden="false" localSheetId="7" name="Z_DD3D3D73_6F34_11D2_B505_00104B65F901__wvu_PrintTitles" vbProcedure="false">'Roll-4'!$1:$5</definedName>
    <definedName function="false" hidden="false" localSheetId="7" name="Z_DD3D3D7F_6F34_11D2_B505_00104B65F901__wvu_PrintArea" vbProcedure="false">'Roll-4'!$A$40:$AG$118</definedName>
    <definedName function="false" hidden="false" localSheetId="7" name="Z_DD3D3D7F_6F34_11D2_B505_00104B65F901__wvu_PrintTitles" vbProcedure="false">'Roll-4'!$1:$5</definedName>
    <definedName function="false" hidden="false" localSheetId="7" name="Z_DD3D3D8B_6F34_11D2_B505_00104B65F901__wvu_PrintArea" vbProcedure="false">'Roll-4'!$A$120:$M$238</definedName>
    <definedName function="false" hidden="false" localSheetId="7" name="Z_DD3D3D8B_6F34_11D2_B505_00104B65F901__wvu_PrintTitles" vbProcedure="false">'Roll-4'!$1:$5</definedName>
    <definedName function="false" hidden="false" localSheetId="8" name="ACwvu_BookBal_" vbProcedure="false">'Roll-5'!$A$6:$R$40</definedName>
    <definedName function="false" hidden="false" localSheetId="8" name="ACwvu_DailyChange_" vbProcedure="false">'Roll-5'!$A$41:$AG$118</definedName>
    <definedName function="false" hidden="false" localSheetId="8" name="ACwvu_Schedules_" vbProcedure="false">'Roll-5'!$A$121:$M$239</definedName>
    <definedName function="false" hidden="false" localSheetId="8" name="Swvu_BookBal_" vbProcedure="false">'Roll-5'!$A$6:$R$40</definedName>
    <definedName function="false" hidden="false" localSheetId="8" name="Swvu_DailyChange_" vbProcedure="false">'Roll-5'!$A$41:$AG$118</definedName>
    <definedName function="false" hidden="false" localSheetId="8" name="Swvu_Schedules_" vbProcedure="false">'Roll-5'!$A$121:$M$239</definedName>
    <definedName function="false" hidden="false" localSheetId="8" name="wrn_RollDetail_" vbProcedure="false">{"BookBal",#N/A,FALSE,"Roll";"DailyChange",#N/A,FALSE,"Roll";"Schedules",#N/A,FALSE,"Roll"}</definedName>
    <definedName function="false" hidden="false" localSheetId="8" name="wvu_BookBal_" vbProcedure="false">{TRUE,TRUE,-1.25,-15.5,484.5,276.75,FALSE,TRUE,TRUE,TRUE,0,15,#N/A,18,#N/A,7.70512820512821,24.2307692307692,1,FALSE,FALSE,3,TRUE,1,FALSE,75,"Swvu.BookBal.","ACwvu.BookBal.",#N/A,FALSE,FALSE,0.25,0.25,0.25,0.25,2,"","&amp;L&amp;""Times New Roman,Italic""&amp;A/&amp;F  Prepared By: S. Mills (x3548)&amp;C&amp;""Times New Roman,Italic""Page 1 of 3&amp;R&amp;""Times New Roman,Italic""&amp;D &amp;T",TRUE,FALSE,FALSE,FALSE,1,#N/A,1,1,"=R6C1:R39C18","=R1:R5",#N/A,#N/A,FALSE,FALSE,FALSE,5,65532,65532,FALSE,FALSE,TRUE,TRUE,TRUE}</definedName>
    <definedName function="false" hidden="false" localSheetId="8" name="wvu_DailyChange_" vbProcedure="false">{TRUE,TRUE,-1.25,-15.5,484.5,276.75,FALSE,TRUE,TRUE,TRUE,0,1,#N/A,40,#N/A,7.1025641025641,24.2307692307692,1,FALSE,FALSE,3,TRUE,1,FALSE,75,"Swvu.DailyChange.","ACwvu.DailyChange.",#N/A,FALSE,FALSE,0.25,0.25,0.25,0.25,2,"","&amp;L&amp;""Times New Roman,Italic""&amp;A/&amp;F  Prepared By: S. Mills (x3548)&amp;C&amp;""Times New Roman,Italic""Page 2 of 3&amp;R&amp;""Times New Roman,Italic""&amp;D &amp;T",TRUE,FALSE,FALSE,FALSE,1,#N/A,1,1,"=R40C1:R118C33","=R1:R5",#N/A,#N/A,FALSE,FALSE,FALSE,5,65532,65532,FALSE,FALSE,TRUE,TRUE,TRUE}</definedName>
    <definedName function="false" hidden="false" localSheetId="8" name="wvu_Schedules_" vbProcedure="false">{TRUE,TRUE,-1.25,-15.5,484.5,276.75,FALSE,TRUE,TRUE,TRUE,0,1,#N/A,120,#N/A,7.1025641025641,24.2307692307692,1,FALSE,FALSE,3,TRUE,1,FALSE,75,"Swvu.Schedules.","ACwvu.Schedules.",#N/A,FALSE,FALSE,0.25,0.25,0.25,0.25,2,"","&amp;L&amp;""Times New Roman,Italic""&amp;A/&amp;F  Prepared By: S. Mills (x3548)&amp;C&amp;""Times New Roman,Italic""Page 3 of 3&amp;R&amp;""Times New Roman,Italic""&amp;D &amp;T",TRUE,FALSE,FALSE,FALSE,1,#N/A,1,1,"=R120C1:R238C13","=R1:R5",#N/A,#N/A,FALSE,FALSE,FALSE,5,65532,65532,FALSE,FALSE,TRUE,TRUE,TRUE}</definedName>
    <definedName function="false" hidden="false" localSheetId="8" name="Z_2D5D16D6_8972_11D2_B2F1_00105A0DC12E__wvu_PrintArea" vbProcedure="false">'Roll-5'!$A$6:$R$39</definedName>
    <definedName function="false" hidden="false" localSheetId="8" name="Z_2D5D16D6_8972_11D2_B2F1_00105A0DC12E__wvu_PrintTitles" vbProcedure="false">'Roll-5'!$1:$5</definedName>
    <definedName function="false" hidden="false" localSheetId="8" name="Z_2D5D16E2_8972_11D2_B2F1_00105A0DC12E__wvu_PrintArea" vbProcedure="false">'Roll-5'!$A$40:$AG$118</definedName>
    <definedName function="false" hidden="false" localSheetId="8" name="Z_2D5D16E2_8972_11D2_B2F1_00105A0DC12E__wvu_PrintTitles" vbProcedure="false">'Roll-5'!$1:$5</definedName>
    <definedName function="false" hidden="false" localSheetId="8" name="Z_2D5D16EE_8972_11D2_B2F1_00105A0DC12E__wvu_PrintArea" vbProcedure="false">'Roll-5'!$A$120:$M$238</definedName>
    <definedName function="false" hidden="false" localSheetId="8" name="Z_2D5D16EE_8972_11D2_B2F1_00105A0DC12E__wvu_PrintTitles" vbProcedure="false">'Roll-5'!$1:$5</definedName>
    <definedName function="false" hidden="false" localSheetId="8" name="Z_2E4256D9_6F39_11D2_B505_00104B65F901__wvu_PrintArea" vbProcedure="false">'Roll-5'!$A$6:$R$39</definedName>
    <definedName function="false" hidden="false" localSheetId="8" name="Z_2E4256D9_6F39_11D2_B505_00104B65F901__wvu_PrintTitles" vbProcedure="false">'Roll-5'!$1:$5</definedName>
    <definedName function="false" hidden="false" localSheetId="8" name="Z_2E4256E5_6F39_11D2_B505_00104B65F901__wvu_PrintArea" vbProcedure="false">'Roll-5'!$A$40:$AG$118</definedName>
    <definedName function="false" hidden="false" localSheetId="8" name="Z_2E4256E5_6F39_11D2_B505_00104B65F901__wvu_PrintTitles" vbProcedure="false">'Roll-5'!$1:$5</definedName>
    <definedName function="false" hidden="false" localSheetId="8" name="Z_2E4256F1_6F39_11D2_B505_00104B65F901__wvu_PrintArea" vbProcedure="false">'Roll-5'!$A$120:$M$238</definedName>
    <definedName function="false" hidden="false" localSheetId="8" name="Z_2E4256F1_6F39_11D2_B505_00104B65F901__wvu_PrintTitles" vbProcedure="false">'Roll-5'!$1:$5</definedName>
    <definedName function="false" hidden="false" localSheetId="8" name="Z_3BF41EA3_06AD_11D2_AB17_006097B8A961__wvu_PrintArea" vbProcedure="false">'Roll-5'!$A$6:$R$39</definedName>
    <definedName function="false" hidden="false" localSheetId="8" name="Z_3BF41EA3_06AD_11D2_AB17_006097B8A961__wvu_PrintTitles" vbProcedure="false">'Roll-5'!$1:$5</definedName>
    <definedName function="false" hidden="false" localSheetId="8" name="Z_3BF41EAF_06AD_11D2_AB17_006097B8A961__wvu_PrintArea" vbProcedure="false">'Roll-5'!$A$40:$AG$118</definedName>
    <definedName function="false" hidden="false" localSheetId="8" name="Z_3BF41EAF_06AD_11D2_AB17_006097B8A961__wvu_PrintTitles" vbProcedure="false">'Roll-5'!$1:$5</definedName>
    <definedName function="false" hidden="false" localSheetId="8" name="Z_3BF41EBB_06AD_11D2_AB17_006097B8A961__wvu_PrintArea" vbProcedure="false">'Roll-5'!$A$120:$M$238</definedName>
    <definedName function="false" hidden="false" localSheetId="8" name="Z_3BF41EBB_06AD_11D2_AB17_006097B8A961__wvu_PrintTitles" vbProcedure="false">'Roll-5'!$1:$5</definedName>
    <definedName function="false" hidden="false" localSheetId="8" name="Z_4C8D8CA6_759C_11D2_B509_00104B65F901__wvu_PrintArea" vbProcedure="false">'Roll-5'!$A$6:$R$39</definedName>
    <definedName function="false" hidden="false" localSheetId="8" name="Z_4C8D8CA6_759C_11D2_B509_00104B65F901__wvu_PrintTitles" vbProcedure="false">'Roll-5'!$1:$5</definedName>
    <definedName function="false" hidden="false" localSheetId="8" name="Z_4C8D8CB2_759C_11D2_B509_00104B65F901__wvu_PrintArea" vbProcedure="false">'Roll-5'!$A$40:$AG$118</definedName>
    <definedName function="false" hidden="false" localSheetId="8" name="Z_4C8D8CB2_759C_11D2_B509_00104B65F901__wvu_PrintTitles" vbProcedure="false">'Roll-5'!$1:$5</definedName>
    <definedName function="false" hidden="false" localSheetId="8" name="Z_4C8D8CBE_759C_11D2_B509_00104B65F901__wvu_PrintArea" vbProcedure="false">'Roll-5'!$A$120:$M$238</definedName>
    <definedName function="false" hidden="false" localSheetId="8" name="Z_4C8D8CBE_759C_11D2_B509_00104B65F901__wvu_PrintTitles" vbProcedure="false">'Roll-5'!$1:$5</definedName>
    <definedName function="false" hidden="false" localSheetId="8" name="Z_6CEF0166_83AE_11D2_8220_00105A0DC1E8__wvu_PrintArea" vbProcedure="false">'Roll-5'!$A$6:$R$39</definedName>
    <definedName function="false" hidden="false" localSheetId="8" name="Z_6CEF0166_83AE_11D2_8220_00105A0DC1E8__wvu_PrintTitles" vbProcedure="false">'Roll-5'!$1:$5</definedName>
    <definedName function="false" hidden="false" localSheetId="8" name="Z_6CEF0172_83AE_11D2_8220_00105A0DC1E8__wvu_PrintArea" vbProcedure="false">'Roll-5'!$A$40:$AG$118</definedName>
    <definedName function="false" hidden="false" localSheetId="8" name="Z_6CEF0172_83AE_11D2_8220_00105A0DC1E8__wvu_PrintTitles" vbProcedure="false">'Roll-5'!$1:$5</definedName>
    <definedName function="false" hidden="false" localSheetId="8" name="Z_6CEF017E_83AE_11D2_8220_00105A0DC1E8__wvu_PrintArea" vbProcedure="false">'Roll-5'!$A$120:$M$238</definedName>
    <definedName function="false" hidden="false" localSheetId="8" name="Z_6CEF017E_83AE_11D2_8220_00105A0DC1E8__wvu_PrintTitles" vbProcedure="false">'Roll-5'!$1:$5</definedName>
    <definedName function="false" hidden="false" localSheetId="8" name="Z_7AE071F4_2ADB_11D2_B6B1_0060970EA8F7__wvu_PrintArea" vbProcedure="false">'Roll-5'!$A$6:$R$39</definedName>
    <definedName function="false" hidden="false" localSheetId="8" name="Z_7AE071F4_2ADB_11D2_B6B1_0060970EA8F7__wvu_PrintTitles" vbProcedure="false">'Roll-5'!$1:$5</definedName>
    <definedName function="false" hidden="false" localSheetId="8" name="Z_7AE07200_2ADB_11D2_B6B1_0060970EA8F7__wvu_PrintArea" vbProcedure="false">'Roll-5'!$A$40:$AG$118</definedName>
    <definedName function="false" hidden="false" localSheetId="8" name="Z_7AE07200_2ADB_11D2_B6B1_0060970EA8F7__wvu_PrintTitles" vbProcedure="false">'Roll-5'!$1:$5</definedName>
    <definedName function="false" hidden="false" localSheetId="8" name="Z_7AE0720C_2ADB_11D2_B6B1_0060970EA8F7__wvu_PrintArea" vbProcedure="false">'Roll-5'!$A$120:$M$238</definedName>
    <definedName function="false" hidden="false" localSheetId="8" name="Z_7AE0720C_2ADB_11D2_B6B1_0060970EA8F7__wvu_PrintTitles" vbProcedure="false">'Roll-5'!$1:$5</definedName>
    <definedName function="false" hidden="false" localSheetId="8" name="Z_9CFE3A96_832F_11D2_B2EA_00105A0DC12E__wvu_PrintArea" vbProcedure="false">'Roll-5'!$A$6:$R$39</definedName>
    <definedName function="false" hidden="false" localSheetId="8" name="Z_9CFE3A96_832F_11D2_B2EA_00105A0DC12E__wvu_PrintTitles" vbProcedure="false">'Roll-5'!$1:$5</definedName>
    <definedName function="false" hidden="false" localSheetId="8" name="Z_9CFE3AA2_832F_11D2_B2EA_00105A0DC12E__wvu_PrintArea" vbProcedure="false">'Roll-5'!$A$40:$AG$118</definedName>
    <definedName function="false" hidden="false" localSheetId="8" name="Z_9CFE3AA2_832F_11D2_B2EA_00105A0DC12E__wvu_PrintTitles" vbProcedure="false">'Roll-5'!$1:$5</definedName>
    <definedName function="false" hidden="false" localSheetId="8" name="Z_9CFE3AAE_832F_11D2_B2EA_00105A0DC12E__wvu_PrintArea" vbProcedure="false">'Roll-5'!$A$120:$M$238</definedName>
    <definedName function="false" hidden="false" localSheetId="8" name="Z_9CFE3AAE_832F_11D2_B2EA_00105A0DC12E__wvu_PrintTitles" vbProcedure="false">'Roll-5'!$1:$5</definedName>
    <definedName function="false" hidden="false" localSheetId="8" name="Z_A7002F53_05E6_11D2_AB16_006097B8A961__wvu_PrintArea" vbProcedure="false">'Roll-5'!$A$6:$R$39</definedName>
    <definedName function="false" hidden="false" localSheetId="8" name="Z_A7002F53_05E6_11D2_AB16_006097B8A961__wvu_PrintTitles" vbProcedure="false">'Roll-5'!$1:$5</definedName>
    <definedName function="false" hidden="false" localSheetId="8" name="Z_A7002F5F_05E6_11D2_AB16_006097B8A961__wvu_PrintArea" vbProcedure="false">'Roll-5'!$A$40:$AG$118</definedName>
    <definedName function="false" hidden="false" localSheetId="8" name="Z_A7002F5F_05E6_11D2_AB16_006097B8A961__wvu_PrintTitles" vbProcedure="false">'Roll-5'!$1:$5</definedName>
    <definedName function="false" hidden="false" localSheetId="8" name="Z_A7002F6B_05E6_11D2_AB16_006097B8A961__wvu_PrintArea" vbProcedure="false">'Roll-5'!$A$120:$M$238</definedName>
    <definedName function="false" hidden="false" localSheetId="8" name="Z_A7002F6B_05E6_11D2_AB16_006097B8A961__wvu_PrintTitles" vbProcedure="false">'Roll-5'!$1:$5</definedName>
    <definedName function="false" hidden="false" localSheetId="8" name="Z_BA215B13_0511_11D2_AB15_006097B8A961__wvu_PrintArea" vbProcedure="false">'Roll-5'!$A$6:$R$39</definedName>
    <definedName function="false" hidden="false" localSheetId="8" name="Z_BA215B13_0511_11D2_AB15_006097B8A961__wvu_PrintTitles" vbProcedure="false">'Roll-5'!$1:$5</definedName>
    <definedName function="false" hidden="false" localSheetId="8" name="Z_BA215B1F_0511_11D2_AB15_006097B8A961__wvu_PrintArea" vbProcedure="false">'Roll-5'!$A$40:$AG$118</definedName>
    <definedName function="false" hidden="false" localSheetId="8" name="Z_BA215B1F_0511_11D2_AB15_006097B8A961__wvu_PrintTitles" vbProcedure="false">'Roll-5'!$1:$5</definedName>
    <definedName function="false" hidden="false" localSheetId="8" name="Z_BA215B2B_0511_11D2_AB15_006097B8A961__wvu_PrintArea" vbProcedure="false">'Roll-5'!$A$120:$M$238</definedName>
    <definedName function="false" hidden="false" localSheetId="8" name="Z_BA215B2B_0511_11D2_AB15_006097B8A961__wvu_PrintTitles" vbProcedure="false">'Roll-5'!$1:$5</definedName>
    <definedName function="false" hidden="false" localSheetId="8" name="Z_BE025ACA_7EF1_11D2_821B_00105A0DC1E8__wvu_PrintArea" vbProcedure="false">'Roll-5'!$A$6:$R$39</definedName>
    <definedName function="false" hidden="false" localSheetId="8" name="Z_BE025ACA_7EF1_11D2_821B_00105A0DC1E8__wvu_PrintTitles" vbProcedure="false">'Roll-5'!$1:$5</definedName>
    <definedName function="false" hidden="false" localSheetId="8" name="Z_BE025AD6_7EF1_11D2_821B_00105A0DC1E8__wvu_PrintArea" vbProcedure="false">'Roll-5'!$A$40:$AG$118</definedName>
    <definedName function="false" hidden="false" localSheetId="8" name="Z_BE025AD6_7EF1_11D2_821B_00105A0DC1E8__wvu_PrintTitles" vbProcedure="false">'Roll-5'!$1:$5</definedName>
    <definedName function="false" hidden="false" localSheetId="8" name="Z_BE025AE2_7EF1_11D2_821B_00105A0DC1E8__wvu_PrintArea" vbProcedure="false">'Roll-5'!$A$120:$M$238</definedName>
    <definedName function="false" hidden="false" localSheetId="8" name="Z_BE025AE2_7EF1_11D2_821B_00105A0DC1E8__wvu_PrintTitles" vbProcedure="false">'Roll-5'!$1:$5</definedName>
    <definedName function="false" hidden="false" localSheetId="8" name="Z_BE025AFE_7EF1_11D2_821B_00105A0DC1E8__wvu_PrintArea" vbProcedure="false">'Roll-5'!$A$6:$R$39</definedName>
    <definedName function="false" hidden="false" localSheetId="8" name="Z_BE025AFE_7EF1_11D2_821B_00105A0DC1E8__wvu_PrintTitles" vbProcedure="false">'Roll-5'!$1:$5</definedName>
    <definedName function="false" hidden="false" localSheetId="8" name="Z_BE025B0A_7EF1_11D2_821B_00105A0DC1E8__wvu_PrintArea" vbProcedure="false">'Roll-5'!$A$40:$AG$118</definedName>
    <definedName function="false" hidden="false" localSheetId="8" name="Z_BE025B0A_7EF1_11D2_821B_00105A0DC1E8__wvu_PrintTitles" vbProcedure="false">'Roll-5'!$1:$5</definedName>
    <definedName function="false" hidden="false" localSheetId="8" name="Z_BE025B16_7EF1_11D2_821B_00105A0DC1E8__wvu_PrintArea" vbProcedure="false">'Roll-5'!$A$120:$M$238</definedName>
    <definedName function="false" hidden="false" localSheetId="8" name="Z_BE025B16_7EF1_11D2_821B_00105A0DC1E8__wvu_PrintTitles" vbProcedure="false">'Roll-5'!$1:$5</definedName>
    <definedName function="false" hidden="false" localSheetId="8" name="Z_BE4CC41D_8080_11D2_B50C_00104B65F901__wvu_PrintArea" vbProcedure="false">'Roll-5'!$A$6:$R$39</definedName>
    <definedName function="false" hidden="false" localSheetId="8" name="Z_BE4CC41D_8080_11D2_B50C_00104B65F901__wvu_PrintTitles" vbProcedure="false">'Roll-5'!$1:$5</definedName>
    <definedName function="false" hidden="false" localSheetId="8" name="Z_BE4CC429_8080_11D2_B50C_00104B65F901__wvu_PrintArea" vbProcedure="false">'Roll-5'!$A$40:$AG$118</definedName>
    <definedName function="false" hidden="false" localSheetId="8" name="Z_BE4CC429_8080_11D2_B50C_00104B65F901__wvu_PrintTitles" vbProcedure="false">'Roll-5'!$1:$5</definedName>
    <definedName function="false" hidden="false" localSheetId="8" name="Z_BE4CC435_8080_11D2_B50C_00104B65F901__wvu_PrintArea" vbProcedure="false">'Roll-5'!$A$120:$M$238</definedName>
    <definedName function="false" hidden="false" localSheetId="8" name="Z_BE4CC435_8080_11D2_B50C_00104B65F901__wvu_PrintTitles" vbProcedure="false">'Roll-5'!$1:$5</definedName>
    <definedName function="false" hidden="false" localSheetId="8" name="Z_CE9D9AB0_725B_11D2_B506_00104B65F901__wvu_PrintArea" vbProcedure="false">'Roll-5'!$A$6:$R$39</definedName>
    <definedName function="false" hidden="false" localSheetId="8" name="Z_CE9D9AB0_725B_11D2_B506_00104B65F901__wvu_PrintTitles" vbProcedure="false">'Roll-5'!$1:$5</definedName>
    <definedName function="false" hidden="false" localSheetId="8" name="Z_CE9D9ABC_725B_11D2_B506_00104B65F901__wvu_PrintArea" vbProcedure="false">'Roll-5'!$A$40:$AG$118</definedName>
    <definedName function="false" hidden="false" localSheetId="8" name="Z_CE9D9ABC_725B_11D2_B506_00104B65F901__wvu_PrintTitles" vbProcedure="false">'Roll-5'!$1:$5</definedName>
    <definedName function="false" hidden="false" localSheetId="8" name="Z_CE9D9AC8_725B_11D2_B506_00104B65F901__wvu_PrintArea" vbProcedure="false">'Roll-5'!$A$120:$M$238</definedName>
    <definedName function="false" hidden="false" localSheetId="8" name="Z_CE9D9AC8_725B_11D2_B506_00104B65F901__wvu_PrintTitles" vbProcedure="false">'Roll-5'!$1:$5</definedName>
    <definedName function="false" hidden="false" localSheetId="8" name="Z_DD3D3D74_6F34_11D2_B505_00104B65F901__wvu_PrintArea" vbProcedure="false">'Roll-5'!$A$6:$R$39</definedName>
    <definedName function="false" hidden="false" localSheetId="8" name="Z_DD3D3D74_6F34_11D2_B505_00104B65F901__wvu_PrintTitles" vbProcedure="false">'Roll-5'!$1:$5</definedName>
    <definedName function="false" hidden="false" localSheetId="8" name="Z_DD3D3D80_6F34_11D2_B505_00104B65F901__wvu_PrintArea" vbProcedure="false">'Roll-5'!$A$40:$AG$118</definedName>
    <definedName function="false" hidden="false" localSheetId="8" name="Z_DD3D3D80_6F34_11D2_B505_00104B65F901__wvu_PrintTitles" vbProcedure="false">'Roll-5'!$1:$5</definedName>
    <definedName function="false" hidden="false" localSheetId="8" name="Z_DD3D3D8C_6F34_11D2_B505_00104B65F901__wvu_PrintArea" vbProcedure="false">'Roll-5'!$A$120:$M$238</definedName>
    <definedName function="false" hidden="false" localSheetId="8" name="Z_DD3D3D8C_6F34_11D2_B505_00104B65F901__wvu_PrintTitles" vbProcedure="false">'Roll-5'!$1:$5</definedName>
    <definedName function="false" hidden="false" localSheetId="9" name="ACwvu_BookBal_" vbProcedure="false">'Roll-6'!$A$6:$R$40</definedName>
    <definedName function="false" hidden="false" localSheetId="9" name="ACwvu_DailyChange_" vbProcedure="false">'Roll-6'!$A$41:$AG$118</definedName>
    <definedName function="false" hidden="false" localSheetId="9" name="ACwvu_Schedules_" vbProcedure="false">'Roll-6'!$A$121:$M$239</definedName>
    <definedName function="false" hidden="false" localSheetId="9" name="Swvu_BookBal_" vbProcedure="false">'Roll-6'!$A$6:$R$40</definedName>
    <definedName function="false" hidden="false" localSheetId="9" name="Swvu_DailyChange_" vbProcedure="false">'Roll-6'!$A$41:$AG$118</definedName>
    <definedName function="false" hidden="false" localSheetId="9" name="Swvu_Schedules_" vbProcedure="false">'Roll-6'!$A$121:$M$239</definedName>
    <definedName function="false" hidden="false" localSheetId="9" name="wrn_RollDetail_" vbProcedure="false">{"BookBal",#N/A,FALSE,"Roll";"DailyChange",#N/A,FALSE,"Roll";"Schedules",#N/A,FALSE,"Roll"}</definedName>
    <definedName function="false" hidden="false" localSheetId="9" name="wvu_BookBal_" vbProcedure="false">{TRUE,TRUE,-1.25,-15.5,484.5,276.75,FALSE,TRUE,TRUE,TRUE,0,15,#N/A,18,#N/A,7.70512820512821,24.2307692307692,1,FALSE,FALSE,3,TRUE,1,FALSE,75,"Swvu.BookBal.","ACwvu.BookBal.",#N/A,FALSE,FALSE,0.25,0.25,0.25,0.25,2,"","&amp;L&amp;""Times New Roman,Italic""&amp;A/&amp;F  Prepared By: S. Mills (x3548)&amp;C&amp;""Times New Roman,Italic""Page 1 of 3&amp;R&amp;""Times New Roman,Italic""&amp;D &amp;T",TRUE,FALSE,FALSE,FALSE,1,#N/A,1,1,"=R6C1:R39C18","=R1:R5",#N/A,#N/A,FALSE,FALSE,FALSE,5,65532,65532,FALSE,FALSE,TRUE,TRUE,TRUE}</definedName>
    <definedName function="false" hidden="false" localSheetId="9" name="wvu_DailyChange_" vbProcedure="false">{TRUE,TRUE,-1.25,-15.5,484.5,276.75,FALSE,TRUE,TRUE,TRUE,0,1,#N/A,40,#N/A,7.1025641025641,24.2307692307692,1,FALSE,FALSE,3,TRUE,1,FALSE,75,"Swvu.DailyChange.","ACwvu.DailyChange.",#N/A,FALSE,FALSE,0.25,0.25,0.25,0.25,2,"","&amp;L&amp;""Times New Roman,Italic""&amp;A/&amp;F  Prepared By: S. Mills (x3548)&amp;C&amp;""Times New Roman,Italic""Page 2 of 3&amp;R&amp;""Times New Roman,Italic""&amp;D &amp;T",TRUE,FALSE,FALSE,FALSE,1,#N/A,1,1,"=R40C1:R118C33","=R1:R5",#N/A,#N/A,FALSE,FALSE,FALSE,5,65532,65532,FALSE,FALSE,TRUE,TRUE,TRUE}</definedName>
    <definedName function="false" hidden="false" localSheetId="9" name="wvu_Schedules_" vbProcedure="false">{TRUE,TRUE,-1.25,-15.5,484.5,276.75,FALSE,TRUE,TRUE,TRUE,0,1,#N/A,120,#N/A,7.1025641025641,24.2307692307692,1,FALSE,FALSE,3,TRUE,1,FALSE,75,"Swvu.Schedules.","ACwvu.Schedules.",#N/A,FALSE,FALSE,0.25,0.25,0.25,0.25,2,"","&amp;L&amp;""Times New Roman,Italic""&amp;A/&amp;F  Prepared By: S. Mills (x3548)&amp;C&amp;""Times New Roman,Italic""Page 3 of 3&amp;R&amp;""Times New Roman,Italic""&amp;D &amp;T",TRUE,FALSE,FALSE,FALSE,1,#N/A,1,1,"=R120C1:R238C13","=R1:R5",#N/A,#N/A,FALSE,FALSE,FALSE,5,65532,65532,FALSE,FALSE,TRUE,TRUE,TRUE}</definedName>
    <definedName function="false" hidden="false" localSheetId="9" name="Z_2D5D16D7_8972_11D2_B2F1_00105A0DC12E__wvu_PrintArea" vbProcedure="false">'Roll-6'!$A$6:$R$39</definedName>
    <definedName function="false" hidden="false" localSheetId="9" name="Z_2D5D16D7_8972_11D2_B2F1_00105A0DC12E__wvu_PrintTitles" vbProcedure="false">'Roll-6'!$1:$5</definedName>
    <definedName function="false" hidden="false" localSheetId="9" name="Z_2D5D16E3_8972_11D2_B2F1_00105A0DC12E__wvu_PrintArea" vbProcedure="false">'Roll-6'!$A$40:$AG$118</definedName>
    <definedName function="false" hidden="false" localSheetId="9" name="Z_2D5D16E3_8972_11D2_B2F1_00105A0DC12E__wvu_PrintTitles" vbProcedure="false">'Roll-6'!$1:$5</definedName>
    <definedName function="false" hidden="false" localSheetId="9" name="Z_2D5D16EF_8972_11D2_B2F1_00105A0DC12E__wvu_PrintArea" vbProcedure="false">'Roll-6'!$A$120:$M$238</definedName>
    <definedName function="false" hidden="false" localSheetId="9" name="Z_2D5D16EF_8972_11D2_B2F1_00105A0DC12E__wvu_PrintTitles" vbProcedure="false">'Roll-6'!$1:$5</definedName>
    <definedName function="false" hidden="false" localSheetId="9" name="Z_2E4256DA_6F39_11D2_B505_00104B65F901__wvu_PrintArea" vbProcedure="false">'Roll-6'!$A$6:$R$39</definedName>
    <definedName function="false" hidden="false" localSheetId="9" name="Z_2E4256DA_6F39_11D2_B505_00104B65F901__wvu_PrintTitles" vbProcedure="false">'Roll-6'!$1:$5</definedName>
    <definedName function="false" hidden="false" localSheetId="9" name="Z_2E4256E6_6F39_11D2_B505_00104B65F901__wvu_PrintArea" vbProcedure="false">'Roll-6'!$A$40:$AG$118</definedName>
    <definedName function="false" hidden="false" localSheetId="9" name="Z_2E4256E6_6F39_11D2_B505_00104B65F901__wvu_PrintTitles" vbProcedure="false">'Roll-6'!$1:$5</definedName>
    <definedName function="false" hidden="false" localSheetId="9" name="Z_2E4256F2_6F39_11D2_B505_00104B65F901__wvu_PrintArea" vbProcedure="false">'Roll-6'!$A$120:$M$238</definedName>
    <definedName function="false" hidden="false" localSheetId="9" name="Z_2E4256F2_6F39_11D2_B505_00104B65F901__wvu_PrintTitles" vbProcedure="false">'Roll-6'!$1:$5</definedName>
    <definedName function="false" hidden="false" localSheetId="9" name="Z_3BF41EA4_06AD_11D2_AB17_006097B8A961__wvu_PrintArea" vbProcedure="false">'Roll-6'!$A$6:$R$39</definedName>
    <definedName function="false" hidden="false" localSheetId="9" name="Z_3BF41EA4_06AD_11D2_AB17_006097B8A961__wvu_PrintTitles" vbProcedure="false">'Roll-6'!$1:$5</definedName>
    <definedName function="false" hidden="false" localSheetId="9" name="Z_3BF41EB0_06AD_11D2_AB17_006097B8A961__wvu_PrintArea" vbProcedure="false">'Roll-6'!$A$40:$AG$118</definedName>
    <definedName function="false" hidden="false" localSheetId="9" name="Z_3BF41EB0_06AD_11D2_AB17_006097B8A961__wvu_PrintTitles" vbProcedure="false">'Roll-6'!$1:$5</definedName>
    <definedName function="false" hidden="false" localSheetId="9" name="Z_3BF41EBC_06AD_11D2_AB17_006097B8A961__wvu_PrintArea" vbProcedure="false">'Roll-6'!$A$120:$M$238</definedName>
    <definedName function="false" hidden="false" localSheetId="9" name="Z_3BF41EBC_06AD_11D2_AB17_006097B8A961__wvu_PrintTitles" vbProcedure="false">'Roll-6'!$1:$5</definedName>
    <definedName function="false" hidden="false" localSheetId="9" name="Z_4C8D8CA7_759C_11D2_B509_00104B65F901__wvu_PrintArea" vbProcedure="false">'Roll-6'!$A$6:$R$39</definedName>
    <definedName function="false" hidden="false" localSheetId="9" name="Z_4C8D8CA7_759C_11D2_B509_00104B65F901__wvu_PrintTitles" vbProcedure="false">'Roll-6'!$1:$5</definedName>
    <definedName function="false" hidden="false" localSheetId="9" name="Z_4C8D8CB3_759C_11D2_B509_00104B65F901__wvu_PrintArea" vbProcedure="false">'Roll-6'!$A$40:$AG$118</definedName>
    <definedName function="false" hidden="false" localSheetId="9" name="Z_4C8D8CB3_759C_11D2_B509_00104B65F901__wvu_PrintTitles" vbProcedure="false">'Roll-6'!$1:$5</definedName>
    <definedName function="false" hidden="false" localSheetId="9" name="Z_4C8D8CBF_759C_11D2_B509_00104B65F901__wvu_PrintArea" vbProcedure="false">'Roll-6'!$A$120:$M$238</definedName>
    <definedName function="false" hidden="false" localSheetId="9" name="Z_4C8D8CBF_759C_11D2_B509_00104B65F901__wvu_PrintTitles" vbProcedure="false">'Roll-6'!$1:$5</definedName>
    <definedName function="false" hidden="false" localSheetId="9" name="Z_6CEF0167_83AE_11D2_8220_00105A0DC1E8__wvu_PrintArea" vbProcedure="false">'Roll-6'!$A$6:$R$39</definedName>
    <definedName function="false" hidden="false" localSheetId="9" name="Z_6CEF0167_83AE_11D2_8220_00105A0DC1E8__wvu_PrintTitles" vbProcedure="false">'Roll-6'!$1:$5</definedName>
    <definedName function="false" hidden="false" localSheetId="9" name="Z_6CEF0173_83AE_11D2_8220_00105A0DC1E8__wvu_PrintArea" vbProcedure="false">'Roll-6'!$A$40:$AG$118</definedName>
    <definedName function="false" hidden="false" localSheetId="9" name="Z_6CEF0173_83AE_11D2_8220_00105A0DC1E8__wvu_PrintTitles" vbProcedure="false">'Roll-6'!$1:$5</definedName>
    <definedName function="false" hidden="false" localSheetId="9" name="Z_6CEF017F_83AE_11D2_8220_00105A0DC1E8__wvu_PrintArea" vbProcedure="false">'Roll-6'!$A$120:$M$238</definedName>
    <definedName function="false" hidden="false" localSheetId="9" name="Z_6CEF017F_83AE_11D2_8220_00105A0DC1E8__wvu_PrintTitles" vbProcedure="false">'Roll-6'!$1:$5</definedName>
    <definedName function="false" hidden="false" localSheetId="9" name="Z_7AE071F5_2ADB_11D2_B6B1_0060970EA8F7__wvu_PrintArea" vbProcedure="false">'Roll-6'!$A$6:$R$39</definedName>
    <definedName function="false" hidden="false" localSheetId="9" name="Z_7AE071F5_2ADB_11D2_B6B1_0060970EA8F7__wvu_PrintTitles" vbProcedure="false">'Roll-6'!$1:$5</definedName>
    <definedName function="false" hidden="false" localSheetId="9" name="Z_7AE07201_2ADB_11D2_B6B1_0060970EA8F7__wvu_PrintArea" vbProcedure="false">'Roll-6'!$A$40:$AG$118</definedName>
    <definedName function="false" hidden="false" localSheetId="9" name="Z_7AE07201_2ADB_11D2_B6B1_0060970EA8F7__wvu_PrintTitles" vbProcedure="false">'Roll-6'!$1:$5</definedName>
    <definedName function="false" hidden="false" localSheetId="9" name="Z_7AE0720D_2ADB_11D2_B6B1_0060970EA8F7__wvu_PrintArea" vbProcedure="false">'Roll-6'!$A$120:$M$238</definedName>
    <definedName function="false" hidden="false" localSheetId="9" name="Z_7AE0720D_2ADB_11D2_B6B1_0060970EA8F7__wvu_PrintTitles" vbProcedure="false">'Roll-6'!$1:$5</definedName>
    <definedName function="false" hidden="false" localSheetId="9" name="Z_9CFE3A97_832F_11D2_B2EA_00105A0DC12E__wvu_PrintArea" vbProcedure="false">'Roll-6'!$A$6:$R$39</definedName>
    <definedName function="false" hidden="false" localSheetId="9" name="Z_9CFE3A97_832F_11D2_B2EA_00105A0DC12E__wvu_PrintTitles" vbProcedure="false">'Roll-6'!$1:$5</definedName>
    <definedName function="false" hidden="false" localSheetId="9" name="Z_9CFE3AA3_832F_11D2_B2EA_00105A0DC12E__wvu_PrintArea" vbProcedure="false">'Roll-6'!$A$40:$AG$118</definedName>
    <definedName function="false" hidden="false" localSheetId="9" name="Z_9CFE3AA3_832F_11D2_B2EA_00105A0DC12E__wvu_PrintTitles" vbProcedure="false">'Roll-6'!$1:$5</definedName>
    <definedName function="false" hidden="false" localSheetId="9" name="Z_9CFE3AAF_832F_11D2_B2EA_00105A0DC12E__wvu_PrintArea" vbProcedure="false">'Roll-6'!$A$120:$M$238</definedName>
    <definedName function="false" hidden="false" localSheetId="9" name="Z_9CFE3AAF_832F_11D2_B2EA_00105A0DC12E__wvu_PrintTitles" vbProcedure="false">'Roll-6'!$1:$5</definedName>
    <definedName function="false" hidden="false" localSheetId="9" name="Z_A7002F54_05E6_11D2_AB16_006097B8A961__wvu_PrintArea" vbProcedure="false">'Roll-6'!$A$6:$R$39</definedName>
    <definedName function="false" hidden="false" localSheetId="9" name="Z_A7002F54_05E6_11D2_AB16_006097B8A961__wvu_PrintTitles" vbProcedure="false">'Roll-6'!$1:$5</definedName>
    <definedName function="false" hidden="false" localSheetId="9" name="Z_A7002F60_05E6_11D2_AB16_006097B8A961__wvu_PrintArea" vbProcedure="false">'Roll-6'!$A$40:$AG$118</definedName>
    <definedName function="false" hidden="false" localSheetId="9" name="Z_A7002F60_05E6_11D2_AB16_006097B8A961__wvu_PrintTitles" vbProcedure="false">'Roll-6'!$1:$5</definedName>
    <definedName function="false" hidden="false" localSheetId="9" name="Z_A7002F6C_05E6_11D2_AB16_006097B8A961__wvu_PrintArea" vbProcedure="false">'Roll-6'!$A$120:$M$238</definedName>
    <definedName function="false" hidden="false" localSheetId="9" name="Z_A7002F6C_05E6_11D2_AB16_006097B8A961__wvu_PrintTitles" vbProcedure="false">'Roll-6'!$1:$5</definedName>
    <definedName function="false" hidden="false" localSheetId="9" name="Z_BA215B14_0511_11D2_AB15_006097B8A961__wvu_PrintArea" vbProcedure="false">'Roll-6'!$A$6:$R$39</definedName>
    <definedName function="false" hidden="false" localSheetId="9" name="Z_BA215B14_0511_11D2_AB15_006097B8A961__wvu_PrintTitles" vbProcedure="false">'Roll-6'!$1:$5</definedName>
    <definedName function="false" hidden="false" localSheetId="9" name="Z_BA215B20_0511_11D2_AB15_006097B8A961__wvu_PrintArea" vbProcedure="false">'Roll-6'!$A$40:$AG$118</definedName>
    <definedName function="false" hidden="false" localSheetId="9" name="Z_BA215B20_0511_11D2_AB15_006097B8A961__wvu_PrintTitles" vbProcedure="false">'Roll-6'!$1:$5</definedName>
    <definedName function="false" hidden="false" localSheetId="9" name="Z_BA215B2C_0511_11D2_AB15_006097B8A961__wvu_PrintArea" vbProcedure="false">'Roll-6'!$A$120:$M$238</definedName>
    <definedName function="false" hidden="false" localSheetId="9" name="Z_BA215B2C_0511_11D2_AB15_006097B8A961__wvu_PrintTitles" vbProcedure="false">'Roll-6'!$1:$5</definedName>
    <definedName function="false" hidden="false" localSheetId="9" name="Z_BE025ACB_7EF1_11D2_821B_00105A0DC1E8__wvu_PrintArea" vbProcedure="false">'Roll-6'!$A$6:$R$39</definedName>
    <definedName function="false" hidden="false" localSheetId="9" name="Z_BE025ACB_7EF1_11D2_821B_00105A0DC1E8__wvu_PrintTitles" vbProcedure="false">'Roll-6'!$1:$5</definedName>
    <definedName function="false" hidden="false" localSheetId="9" name="Z_BE025AD7_7EF1_11D2_821B_00105A0DC1E8__wvu_PrintArea" vbProcedure="false">'Roll-6'!$A$40:$AG$118</definedName>
    <definedName function="false" hidden="false" localSheetId="9" name="Z_BE025AD7_7EF1_11D2_821B_00105A0DC1E8__wvu_PrintTitles" vbProcedure="false">'Roll-6'!$1:$5</definedName>
    <definedName function="false" hidden="false" localSheetId="9" name="Z_BE025AE3_7EF1_11D2_821B_00105A0DC1E8__wvu_PrintArea" vbProcedure="false">'Roll-6'!$A$120:$M$238</definedName>
    <definedName function="false" hidden="false" localSheetId="9" name="Z_BE025AE3_7EF1_11D2_821B_00105A0DC1E8__wvu_PrintTitles" vbProcedure="false">'Roll-6'!$1:$5</definedName>
    <definedName function="false" hidden="false" localSheetId="9" name="Z_BE025AFF_7EF1_11D2_821B_00105A0DC1E8__wvu_PrintArea" vbProcedure="false">'Roll-6'!$A$6:$R$39</definedName>
    <definedName function="false" hidden="false" localSheetId="9" name="Z_BE025AFF_7EF1_11D2_821B_00105A0DC1E8__wvu_PrintTitles" vbProcedure="false">'Roll-6'!$1:$5</definedName>
    <definedName function="false" hidden="false" localSheetId="9" name="Z_BE025B0B_7EF1_11D2_821B_00105A0DC1E8__wvu_PrintArea" vbProcedure="false">'Roll-6'!$A$40:$AG$118</definedName>
    <definedName function="false" hidden="false" localSheetId="9" name="Z_BE025B0B_7EF1_11D2_821B_00105A0DC1E8__wvu_PrintTitles" vbProcedure="false">'Roll-6'!$1:$5</definedName>
    <definedName function="false" hidden="false" localSheetId="9" name="Z_BE025B17_7EF1_11D2_821B_00105A0DC1E8__wvu_PrintArea" vbProcedure="false">'Roll-6'!$A$120:$M$238</definedName>
    <definedName function="false" hidden="false" localSheetId="9" name="Z_BE025B17_7EF1_11D2_821B_00105A0DC1E8__wvu_PrintTitles" vbProcedure="false">'Roll-6'!$1:$5</definedName>
    <definedName function="false" hidden="false" localSheetId="9" name="Z_BE4CC41E_8080_11D2_B50C_00104B65F901__wvu_PrintArea" vbProcedure="false">'Roll-6'!$A$6:$R$39</definedName>
    <definedName function="false" hidden="false" localSheetId="9" name="Z_BE4CC41E_8080_11D2_B50C_00104B65F901__wvu_PrintTitles" vbProcedure="false">'Roll-6'!$1:$5</definedName>
    <definedName function="false" hidden="false" localSheetId="9" name="Z_BE4CC42A_8080_11D2_B50C_00104B65F901__wvu_PrintArea" vbProcedure="false">'Roll-6'!$A$40:$AG$118</definedName>
    <definedName function="false" hidden="false" localSheetId="9" name="Z_BE4CC42A_8080_11D2_B50C_00104B65F901__wvu_PrintTitles" vbProcedure="false">'Roll-6'!$1:$5</definedName>
    <definedName function="false" hidden="false" localSheetId="9" name="Z_BE4CC436_8080_11D2_B50C_00104B65F901__wvu_PrintArea" vbProcedure="false">'Roll-6'!$A$120:$M$238</definedName>
    <definedName function="false" hidden="false" localSheetId="9" name="Z_BE4CC436_8080_11D2_B50C_00104B65F901__wvu_PrintTitles" vbProcedure="false">'Roll-6'!$1:$5</definedName>
    <definedName function="false" hidden="false" localSheetId="9" name="Z_CE9D9AB1_725B_11D2_B506_00104B65F901__wvu_PrintArea" vbProcedure="false">'Roll-6'!$A$6:$R$39</definedName>
    <definedName function="false" hidden="false" localSheetId="9" name="Z_CE9D9AB1_725B_11D2_B506_00104B65F901__wvu_PrintTitles" vbProcedure="false">'Roll-6'!$1:$5</definedName>
    <definedName function="false" hidden="false" localSheetId="9" name="Z_CE9D9ABD_725B_11D2_B506_00104B65F901__wvu_PrintArea" vbProcedure="false">'Roll-6'!$A$40:$AG$118</definedName>
    <definedName function="false" hidden="false" localSheetId="9" name="Z_CE9D9ABD_725B_11D2_B506_00104B65F901__wvu_PrintTitles" vbProcedure="false">'Roll-6'!$1:$5</definedName>
    <definedName function="false" hidden="false" localSheetId="9" name="Z_CE9D9AC9_725B_11D2_B506_00104B65F901__wvu_PrintArea" vbProcedure="false">'Roll-6'!$A$120:$M$238</definedName>
    <definedName function="false" hidden="false" localSheetId="9" name="Z_CE9D9AC9_725B_11D2_B506_00104B65F901__wvu_PrintTitles" vbProcedure="false">'Roll-6'!$1:$5</definedName>
    <definedName function="false" hidden="false" localSheetId="9" name="Z_DD3D3D75_6F34_11D2_B505_00104B65F901__wvu_PrintArea" vbProcedure="false">'Roll-6'!$A$6:$R$39</definedName>
    <definedName function="false" hidden="false" localSheetId="9" name="Z_DD3D3D75_6F34_11D2_B505_00104B65F901__wvu_PrintTitles" vbProcedure="false">'Roll-6'!$1:$5</definedName>
    <definedName function="false" hidden="false" localSheetId="9" name="Z_DD3D3D81_6F34_11D2_B505_00104B65F901__wvu_PrintArea" vbProcedure="false">'Roll-6'!$A$40:$AG$118</definedName>
    <definedName function="false" hidden="false" localSheetId="9" name="Z_DD3D3D81_6F34_11D2_B505_00104B65F901__wvu_PrintTitles" vbProcedure="false">'Roll-6'!$1:$5</definedName>
    <definedName function="false" hidden="false" localSheetId="9" name="Z_DD3D3D8D_6F34_11D2_B505_00104B65F901__wvu_PrintArea" vbProcedure="false">'Roll-6'!$A$120:$M$238</definedName>
    <definedName function="false" hidden="false" localSheetId="9" name="Z_DD3D3D8D_6F34_11D2_B505_00104B65F901__wvu_PrintTitles" vbProcedure="false">'Roll-6'!$1:$5</definedName>
    <definedName function="false" hidden="false" localSheetId="10" name="ACwvu_BookBal_" vbProcedure="false">'Roll-7'!$A$6:$R$40</definedName>
    <definedName function="false" hidden="false" localSheetId="10" name="ACwvu_DailyChange_" vbProcedure="false">'Roll-7'!$A$41:$AG$118</definedName>
    <definedName function="false" hidden="false" localSheetId="10" name="ACwvu_Schedules_" vbProcedure="false">'Roll-7'!$A$121:$M$239</definedName>
    <definedName function="false" hidden="false" localSheetId="10" name="Swvu_BookBal_" vbProcedure="false">'Roll-7'!$A$6:$R$40</definedName>
    <definedName function="false" hidden="false" localSheetId="10" name="Swvu_DailyChange_" vbProcedure="false">'Roll-7'!$A$41:$AG$118</definedName>
    <definedName function="false" hidden="false" localSheetId="10" name="Swvu_Schedules_" vbProcedure="false">'Roll-7'!$A$121:$M$239</definedName>
    <definedName function="false" hidden="false" localSheetId="10" name="wrn_RollDetail_" vbProcedure="false">{"BookBal",#N/A,FALSE,"Roll";"DailyChange",#N/A,FALSE,"Roll";"Schedules",#N/A,FALSE,"Roll"}</definedName>
    <definedName function="false" hidden="false" localSheetId="10" name="wvu_BookBal_" vbProcedure="false">{TRUE,TRUE,-1.25,-15.5,484.5,276.75,FALSE,TRUE,TRUE,TRUE,0,15,#N/A,18,#N/A,7.70512820512821,24.2307692307692,1,FALSE,FALSE,3,TRUE,1,FALSE,75,"Swvu.BookBal.","ACwvu.BookBal.",#N/A,FALSE,FALSE,0.25,0.25,0.25,0.25,2,"","&amp;L&amp;""Times New Roman,Italic""&amp;A/&amp;F  Prepared By: S. Mills (x3548)&amp;C&amp;""Times New Roman,Italic""Page 1 of 3&amp;R&amp;""Times New Roman,Italic""&amp;D &amp;T",TRUE,FALSE,FALSE,FALSE,1,#N/A,1,1,"=R6C1:R39C18","=R1:R5",#N/A,#N/A,FALSE,FALSE,FALSE,5,65532,65532,FALSE,FALSE,TRUE,TRUE,TRUE}</definedName>
    <definedName function="false" hidden="false" localSheetId="10" name="wvu_DailyChange_" vbProcedure="false">{TRUE,TRUE,-1.25,-15.5,484.5,276.75,FALSE,TRUE,TRUE,TRUE,0,1,#N/A,40,#N/A,7.1025641025641,24.2307692307692,1,FALSE,FALSE,3,TRUE,1,FALSE,75,"Swvu.DailyChange.","ACwvu.DailyChange.",#N/A,FALSE,FALSE,0.25,0.25,0.25,0.25,2,"","&amp;L&amp;""Times New Roman,Italic""&amp;A/&amp;F  Prepared By: S. Mills (x3548)&amp;C&amp;""Times New Roman,Italic""Page 2 of 3&amp;R&amp;""Times New Roman,Italic""&amp;D &amp;T",TRUE,FALSE,FALSE,FALSE,1,#N/A,1,1,"=R40C1:R118C33","=R1:R5",#N/A,#N/A,FALSE,FALSE,FALSE,5,65532,65532,FALSE,FALSE,TRUE,TRUE,TRUE}</definedName>
    <definedName function="false" hidden="false" localSheetId="10" name="wvu_Schedules_" vbProcedure="false">{TRUE,TRUE,-1.25,-15.5,484.5,276.75,FALSE,TRUE,TRUE,TRUE,0,1,#N/A,120,#N/A,7.1025641025641,24.2307692307692,1,FALSE,FALSE,3,TRUE,1,FALSE,75,"Swvu.Schedules.","ACwvu.Schedules.",#N/A,FALSE,FALSE,0.25,0.25,0.25,0.25,2,"","&amp;L&amp;""Times New Roman,Italic""&amp;A/&amp;F  Prepared By: S. Mills (x3548)&amp;C&amp;""Times New Roman,Italic""Page 3 of 3&amp;R&amp;""Times New Roman,Italic""&amp;D &amp;T",TRUE,FALSE,FALSE,FALSE,1,#N/A,1,1,"=R120C1:R238C13","=R1:R5",#N/A,#N/A,FALSE,FALSE,FALSE,5,65532,65532,FALSE,FALSE,TRUE,TRUE,TRUE}</definedName>
    <definedName function="false" hidden="false" localSheetId="10" name="Z_2D5D16D8_8972_11D2_B2F1_00105A0DC12E__wvu_PrintArea" vbProcedure="false">'Roll-7'!$A$6:$R$39</definedName>
    <definedName function="false" hidden="false" localSheetId="10" name="Z_2D5D16D8_8972_11D2_B2F1_00105A0DC12E__wvu_PrintTitles" vbProcedure="false">'Roll-7'!$1:$5</definedName>
    <definedName function="false" hidden="false" localSheetId="10" name="Z_2D5D16E4_8972_11D2_B2F1_00105A0DC12E__wvu_PrintArea" vbProcedure="false">'Roll-7'!$A$40:$AG$118</definedName>
    <definedName function="false" hidden="false" localSheetId="10" name="Z_2D5D16E4_8972_11D2_B2F1_00105A0DC12E__wvu_PrintTitles" vbProcedure="false">'Roll-7'!$1:$5</definedName>
    <definedName function="false" hidden="false" localSheetId="10" name="Z_2D5D16F0_8972_11D2_B2F1_00105A0DC12E__wvu_PrintArea" vbProcedure="false">'Roll-7'!$A$120:$M$238</definedName>
    <definedName function="false" hidden="false" localSheetId="10" name="Z_2D5D16F0_8972_11D2_B2F1_00105A0DC12E__wvu_PrintTitles" vbProcedure="false">'Roll-7'!$1:$5</definedName>
    <definedName function="false" hidden="false" localSheetId="10" name="Z_2E4256DB_6F39_11D2_B505_00104B65F901__wvu_PrintArea" vbProcedure="false">'Roll-7'!$A$6:$R$39</definedName>
    <definedName function="false" hidden="false" localSheetId="10" name="Z_2E4256DB_6F39_11D2_B505_00104B65F901__wvu_PrintTitles" vbProcedure="false">'Roll-7'!$1:$5</definedName>
    <definedName function="false" hidden="false" localSheetId="10" name="Z_2E4256E7_6F39_11D2_B505_00104B65F901__wvu_PrintArea" vbProcedure="false">'Roll-7'!$A$40:$AG$118</definedName>
    <definedName function="false" hidden="false" localSheetId="10" name="Z_2E4256E7_6F39_11D2_B505_00104B65F901__wvu_PrintTitles" vbProcedure="false">'Roll-7'!$1:$5</definedName>
    <definedName function="false" hidden="false" localSheetId="10" name="Z_2E4256F3_6F39_11D2_B505_00104B65F901__wvu_PrintArea" vbProcedure="false">'Roll-7'!$A$120:$M$238</definedName>
    <definedName function="false" hidden="false" localSheetId="10" name="Z_2E4256F3_6F39_11D2_B505_00104B65F901__wvu_PrintTitles" vbProcedure="false">'Roll-7'!$1:$5</definedName>
    <definedName function="false" hidden="false" localSheetId="10" name="Z_3BF41EA5_06AD_11D2_AB17_006097B8A961__wvu_PrintArea" vbProcedure="false">'Roll-7'!$A$6:$R$39</definedName>
    <definedName function="false" hidden="false" localSheetId="10" name="Z_3BF41EA5_06AD_11D2_AB17_006097B8A961__wvu_PrintTitles" vbProcedure="false">'Roll-7'!$1:$5</definedName>
    <definedName function="false" hidden="false" localSheetId="10" name="Z_3BF41EB1_06AD_11D2_AB17_006097B8A961__wvu_PrintArea" vbProcedure="false">'Roll-7'!$A$40:$AG$118</definedName>
    <definedName function="false" hidden="false" localSheetId="10" name="Z_3BF41EB1_06AD_11D2_AB17_006097B8A961__wvu_PrintTitles" vbProcedure="false">'Roll-7'!$1:$5</definedName>
    <definedName function="false" hidden="false" localSheetId="10" name="Z_3BF41EBD_06AD_11D2_AB17_006097B8A961__wvu_PrintArea" vbProcedure="false">'Roll-7'!$A$120:$M$238</definedName>
    <definedName function="false" hidden="false" localSheetId="10" name="Z_3BF41EBD_06AD_11D2_AB17_006097B8A961__wvu_PrintTitles" vbProcedure="false">'Roll-7'!$1:$5</definedName>
    <definedName function="false" hidden="false" localSheetId="10" name="Z_4C8D8CA8_759C_11D2_B509_00104B65F901__wvu_PrintArea" vbProcedure="false">'Roll-7'!$A$6:$R$39</definedName>
    <definedName function="false" hidden="false" localSheetId="10" name="Z_4C8D8CA8_759C_11D2_B509_00104B65F901__wvu_PrintTitles" vbProcedure="false">'Roll-7'!$1:$5</definedName>
    <definedName function="false" hidden="false" localSheetId="10" name="Z_4C8D8CB4_759C_11D2_B509_00104B65F901__wvu_PrintArea" vbProcedure="false">'Roll-7'!$A$40:$AG$118</definedName>
    <definedName function="false" hidden="false" localSheetId="10" name="Z_4C8D8CB4_759C_11D2_B509_00104B65F901__wvu_PrintTitles" vbProcedure="false">'Roll-7'!$1:$5</definedName>
    <definedName function="false" hidden="false" localSheetId="10" name="Z_4C8D8CC0_759C_11D2_B509_00104B65F901__wvu_PrintArea" vbProcedure="false">'Roll-7'!$A$120:$M$238</definedName>
    <definedName function="false" hidden="false" localSheetId="10" name="Z_4C8D8CC0_759C_11D2_B509_00104B65F901__wvu_PrintTitles" vbProcedure="false">'Roll-7'!$1:$5</definedName>
    <definedName function="false" hidden="false" localSheetId="10" name="Z_6CEF0168_83AE_11D2_8220_00105A0DC1E8__wvu_PrintArea" vbProcedure="false">'Roll-7'!$A$6:$R$39</definedName>
    <definedName function="false" hidden="false" localSheetId="10" name="Z_6CEF0168_83AE_11D2_8220_00105A0DC1E8__wvu_PrintTitles" vbProcedure="false">'Roll-7'!$1:$5</definedName>
    <definedName function="false" hidden="false" localSheetId="10" name="Z_6CEF0174_83AE_11D2_8220_00105A0DC1E8__wvu_PrintArea" vbProcedure="false">'Roll-7'!$A$40:$AG$118</definedName>
    <definedName function="false" hidden="false" localSheetId="10" name="Z_6CEF0174_83AE_11D2_8220_00105A0DC1E8__wvu_PrintTitles" vbProcedure="false">'Roll-7'!$1:$5</definedName>
    <definedName function="false" hidden="false" localSheetId="10" name="Z_6CEF0180_83AE_11D2_8220_00105A0DC1E8__wvu_PrintArea" vbProcedure="false">'Roll-7'!$A$120:$M$238</definedName>
    <definedName function="false" hidden="false" localSheetId="10" name="Z_6CEF0180_83AE_11D2_8220_00105A0DC1E8__wvu_PrintTitles" vbProcedure="false">'Roll-7'!$1:$5</definedName>
    <definedName function="false" hidden="false" localSheetId="10" name="Z_7AE071F6_2ADB_11D2_B6B1_0060970EA8F7__wvu_PrintArea" vbProcedure="false">'Roll-7'!$A$6:$R$39</definedName>
    <definedName function="false" hidden="false" localSheetId="10" name="Z_7AE071F6_2ADB_11D2_B6B1_0060970EA8F7__wvu_PrintTitles" vbProcedure="false">'Roll-7'!$1:$5</definedName>
    <definedName function="false" hidden="false" localSheetId="10" name="Z_7AE07202_2ADB_11D2_B6B1_0060970EA8F7__wvu_PrintArea" vbProcedure="false">'Roll-7'!$A$40:$AG$118</definedName>
    <definedName function="false" hidden="false" localSheetId="10" name="Z_7AE07202_2ADB_11D2_B6B1_0060970EA8F7__wvu_PrintTitles" vbProcedure="false">'Roll-7'!$1:$5</definedName>
    <definedName function="false" hidden="false" localSheetId="10" name="Z_7AE0720E_2ADB_11D2_B6B1_0060970EA8F7__wvu_PrintArea" vbProcedure="false">'Roll-7'!$A$120:$M$238</definedName>
    <definedName function="false" hidden="false" localSheetId="10" name="Z_7AE0720E_2ADB_11D2_B6B1_0060970EA8F7__wvu_PrintTitles" vbProcedure="false">'Roll-7'!$1:$5</definedName>
    <definedName function="false" hidden="false" localSheetId="10" name="Z_9CFE3A98_832F_11D2_B2EA_00105A0DC12E__wvu_PrintArea" vbProcedure="false">'Roll-7'!$A$6:$R$39</definedName>
    <definedName function="false" hidden="false" localSheetId="10" name="Z_9CFE3A98_832F_11D2_B2EA_00105A0DC12E__wvu_PrintTitles" vbProcedure="false">'Roll-7'!$1:$5</definedName>
    <definedName function="false" hidden="false" localSheetId="10" name="Z_9CFE3AA4_832F_11D2_B2EA_00105A0DC12E__wvu_PrintArea" vbProcedure="false">'Roll-7'!$A$40:$AG$118</definedName>
    <definedName function="false" hidden="false" localSheetId="10" name="Z_9CFE3AA4_832F_11D2_B2EA_00105A0DC12E__wvu_PrintTitles" vbProcedure="false">'Roll-7'!$1:$5</definedName>
    <definedName function="false" hidden="false" localSheetId="10" name="Z_9CFE3AB0_832F_11D2_B2EA_00105A0DC12E__wvu_PrintArea" vbProcedure="false">'Roll-7'!$A$120:$M$238</definedName>
    <definedName function="false" hidden="false" localSheetId="10" name="Z_9CFE3AB0_832F_11D2_B2EA_00105A0DC12E__wvu_PrintTitles" vbProcedure="false">'Roll-7'!$1:$5</definedName>
    <definedName function="false" hidden="false" localSheetId="10" name="Z_A7002F55_05E6_11D2_AB16_006097B8A961__wvu_PrintArea" vbProcedure="false">'Roll-7'!$A$6:$R$39</definedName>
    <definedName function="false" hidden="false" localSheetId="10" name="Z_A7002F55_05E6_11D2_AB16_006097B8A961__wvu_PrintTitles" vbProcedure="false">'Roll-7'!$1:$5</definedName>
    <definedName function="false" hidden="false" localSheetId="10" name="Z_A7002F61_05E6_11D2_AB16_006097B8A961__wvu_PrintArea" vbProcedure="false">'Roll-7'!$A$40:$AG$118</definedName>
    <definedName function="false" hidden="false" localSheetId="10" name="Z_A7002F61_05E6_11D2_AB16_006097B8A961__wvu_PrintTitles" vbProcedure="false">'Roll-7'!$1:$5</definedName>
    <definedName function="false" hidden="false" localSheetId="10" name="Z_A7002F6D_05E6_11D2_AB16_006097B8A961__wvu_PrintArea" vbProcedure="false">'Roll-7'!$A$120:$M$238</definedName>
    <definedName function="false" hidden="false" localSheetId="10" name="Z_A7002F6D_05E6_11D2_AB16_006097B8A961__wvu_PrintTitles" vbProcedure="false">'Roll-7'!$1:$5</definedName>
    <definedName function="false" hidden="false" localSheetId="10" name="Z_BA215B15_0511_11D2_AB15_006097B8A961__wvu_PrintArea" vbProcedure="false">'Roll-7'!$A$6:$R$39</definedName>
    <definedName function="false" hidden="false" localSheetId="10" name="Z_BA215B15_0511_11D2_AB15_006097B8A961__wvu_PrintTitles" vbProcedure="false">'Roll-7'!$1:$5</definedName>
    <definedName function="false" hidden="false" localSheetId="10" name="Z_BA215B21_0511_11D2_AB15_006097B8A961__wvu_PrintArea" vbProcedure="false">'Roll-7'!$A$40:$AG$118</definedName>
    <definedName function="false" hidden="false" localSheetId="10" name="Z_BA215B21_0511_11D2_AB15_006097B8A961__wvu_PrintTitles" vbProcedure="false">'Roll-7'!$1:$5</definedName>
    <definedName function="false" hidden="false" localSheetId="10" name="Z_BA215B2D_0511_11D2_AB15_006097B8A961__wvu_PrintArea" vbProcedure="false">'Roll-7'!$A$120:$M$238</definedName>
    <definedName function="false" hidden="false" localSheetId="10" name="Z_BA215B2D_0511_11D2_AB15_006097B8A961__wvu_PrintTitles" vbProcedure="false">'Roll-7'!$1:$5</definedName>
    <definedName function="false" hidden="false" localSheetId="10" name="Z_BE025ACC_7EF1_11D2_821B_00105A0DC1E8__wvu_PrintArea" vbProcedure="false">'Roll-7'!$A$6:$R$39</definedName>
    <definedName function="false" hidden="false" localSheetId="10" name="Z_BE025ACC_7EF1_11D2_821B_00105A0DC1E8__wvu_PrintTitles" vbProcedure="false">'Roll-7'!$1:$5</definedName>
    <definedName function="false" hidden="false" localSheetId="10" name="Z_BE025AD8_7EF1_11D2_821B_00105A0DC1E8__wvu_PrintArea" vbProcedure="false">'Roll-7'!$A$40:$AG$118</definedName>
    <definedName function="false" hidden="false" localSheetId="10" name="Z_BE025AD8_7EF1_11D2_821B_00105A0DC1E8__wvu_PrintTitles" vbProcedure="false">'Roll-7'!$1:$5</definedName>
    <definedName function="false" hidden="false" localSheetId="10" name="Z_BE025AE4_7EF1_11D2_821B_00105A0DC1E8__wvu_PrintArea" vbProcedure="false">'Roll-7'!$A$120:$M$238</definedName>
    <definedName function="false" hidden="false" localSheetId="10" name="Z_BE025AE4_7EF1_11D2_821B_00105A0DC1E8__wvu_PrintTitles" vbProcedure="false">'Roll-7'!$1:$5</definedName>
    <definedName function="false" hidden="false" localSheetId="10" name="Z_BE025B00_7EF1_11D2_821B_00105A0DC1E8__wvu_PrintArea" vbProcedure="false">'Roll-7'!$A$6:$R$39</definedName>
    <definedName function="false" hidden="false" localSheetId="10" name="Z_BE025B00_7EF1_11D2_821B_00105A0DC1E8__wvu_PrintTitles" vbProcedure="false">'Roll-7'!$1:$5</definedName>
    <definedName function="false" hidden="false" localSheetId="10" name="Z_BE025B0C_7EF1_11D2_821B_00105A0DC1E8__wvu_PrintArea" vbProcedure="false">'Roll-7'!$A$40:$AG$118</definedName>
    <definedName function="false" hidden="false" localSheetId="10" name="Z_BE025B0C_7EF1_11D2_821B_00105A0DC1E8__wvu_PrintTitles" vbProcedure="false">'Roll-7'!$1:$5</definedName>
    <definedName function="false" hidden="false" localSheetId="10" name="Z_BE025B18_7EF1_11D2_821B_00105A0DC1E8__wvu_PrintArea" vbProcedure="false">'Roll-7'!$A$120:$M$238</definedName>
    <definedName function="false" hidden="false" localSheetId="10" name="Z_BE025B18_7EF1_11D2_821B_00105A0DC1E8__wvu_PrintTitles" vbProcedure="false">'Roll-7'!$1:$5</definedName>
    <definedName function="false" hidden="false" localSheetId="10" name="Z_BE4CC41F_8080_11D2_B50C_00104B65F901__wvu_PrintArea" vbProcedure="false">'Roll-7'!$A$6:$R$39</definedName>
    <definedName function="false" hidden="false" localSheetId="10" name="Z_BE4CC41F_8080_11D2_B50C_00104B65F901__wvu_PrintTitles" vbProcedure="false">'Roll-7'!$1:$5</definedName>
    <definedName function="false" hidden="false" localSheetId="10" name="Z_BE4CC42B_8080_11D2_B50C_00104B65F901__wvu_PrintArea" vbProcedure="false">'Roll-7'!$A$40:$AG$118</definedName>
    <definedName function="false" hidden="false" localSheetId="10" name="Z_BE4CC42B_8080_11D2_B50C_00104B65F901__wvu_PrintTitles" vbProcedure="false">'Roll-7'!$1:$5</definedName>
    <definedName function="false" hidden="false" localSheetId="10" name="Z_BE4CC437_8080_11D2_B50C_00104B65F901__wvu_PrintArea" vbProcedure="false">'Roll-7'!$A$120:$M$238</definedName>
    <definedName function="false" hidden="false" localSheetId="10" name="Z_BE4CC437_8080_11D2_B50C_00104B65F901__wvu_PrintTitles" vbProcedure="false">'Roll-7'!$1:$5</definedName>
    <definedName function="false" hidden="false" localSheetId="10" name="Z_CE9D9AB2_725B_11D2_B506_00104B65F901__wvu_PrintArea" vbProcedure="false">'Roll-7'!$A$6:$R$39</definedName>
    <definedName function="false" hidden="false" localSheetId="10" name="Z_CE9D9AB2_725B_11D2_B506_00104B65F901__wvu_PrintTitles" vbProcedure="false">'Roll-7'!$1:$5</definedName>
    <definedName function="false" hidden="false" localSheetId="10" name="Z_CE9D9ABE_725B_11D2_B506_00104B65F901__wvu_PrintArea" vbProcedure="false">'Roll-7'!$A$40:$AG$118</definedName>
    <definedName function="false" hidden="false" localSheetId="10" name="Z_CE9D9ABE_725B_11D2_B506_00104B65F901__wvu_PrintTitles" vbProcedure="false">'Roll-7'!$1:$5</definedName>
    <definedName function="false" hidden="false" localSheetId="10" name="Z_CE9D9ACA_725B_11D2_B506_00104B65F901__wvu_PrintArea" vbProcedure="false">'Roll-7'!$A$120:$M$238</definedName>
    <definedName function="false" hidden="false" localSheetId="10" name="Z_CE9D9ACA_725B_11D2_B506_00104B65F901__wvu_PrintTitles" vbProcedure="false">'Roll-7'!$1:$5</definedName>
    <definedName function="false" hidden="false" localSheetId="10" name="Z_DD3D3D76_6F34_11D2_B505_00104B65F901__wvu_PrintArea" vbProcedure="false">'Roll-7'!$A$6:$R$39</definedName>
    <definedName function="false" hidden="false" localSheetId="10" name="Z_DD3D3D76_6F34_11D2_B505_00104B65F901__wvu_PrintTitles" vbProcedure="false">'Roll-7'!$1:$5</definedName>
    <definedName function="false" hidden="false" localSheetId="10" name="Z_DD3D3D82_6F34_11D2_B505_00104B65F901__wvu_PrintArea" vbProcedure="false">'Roll-7'!$A$40:$AG$118</definedName>
    <definedName function="false" hidden="false" localSheetId="10" name="Z_DD3D3D82_6F34_11D2_B505_00104B65F901__wvu_PrintTitles" vbProcedure="false">'Roll-7'!$1:$5</definedName>
    <definedName function="false" hidden="false" localSheetId="10" name="Z_DD3D3D8E_6F34_11D2_B505_00104B65F901__wvu_PrintArea" vbProcedure="false">'Roll-7'!$A$120:$M$238</definedName>
    <definedName function="false" hidden="false" localSheetId="10" name="Z_DD3D3D8E_6F34_11D2_B505_00104B65F901__wvu_PrintTitles" vbProcedure="false">'Roll-7'!$1:$5</definedName>
    <definedName function="false" hidden="false" localSheetId="11" name="ACwvu_BookBal_" vbProcedure="false">'Roll-8'!$A$6:$R$40</definedName>
    <definedName function="false" hidden="false" localSheetId="11" name="ACwvu_DailyChange_" vbProcedure="false">'Roll-8'!$A$41:$AG$118</definedName>
    <definedName function="false" hidden="false" localSheetId="11" name="ACwvu_Schedules_" vbProcedure="false">'Roll-8'!$A$121:$M$239</definedName>
    <definedName function="false" hidden="false" localSheetId="11" name="Swvu_BookBal_" vbProcedure="false">'Roll-8'!$A$6:$R$40</definedName>
    <definedName function="false" hidden="false" localSheetId="11" name="Swvu_DailyChange_" vbProcedure="false">'Roll-8'!$A$41:$AG$118</definedName>
    <definedName function="false" hidden="false" localSheetId="11" name="Swvu_Schedules_" vbProcedure="false">'Roll-8'!$A$121:$M$239</definedName>
    <definedName function="false" hidden="false" localSheetId="11" name="wrn_RollDetail_" vbProcedure="false">{"BookBal",#N/A,FALSE,"Roll";"DailyChange",#N/A,FALSE,"Roll";"Schedules",#N/A,FALSE,"Roll"}</definedName>
    <definedName function="false" hidden="false" localSheetId="11" name="wvu_BookBal_" vbProcedure="false">{TRUE,TRUE,-1.25,-15.5,484.5,276.75,FALSE,TRUE,TRUE,TRUE,0,15,#N/A,18,#N/A,7.70512820512821,24.2307692307692,1,FALSE,FALSE,3,TRUE,1,FALSE,75,"Swvu.BookBal.","ACwvu.BookBal.",#N/A,FALSE,FALSE,0.25,0.25,0.25,0.25,2,"","&amp;L&amp;""Times New Roman,Italic""&amp;A/&amp;F  Prepared By: S. Mills (x3548)&amp;C&amp;""Times New Roman,Italic""Page 1 of 3&amp;R&amp;""Times New Roman,Italic""&amp;D &amp;T",TRUE,FALSE,FALSE,FALSE,1,#N/A,1,1,"=R6C1:R39C18","=R1:R5",#N/A,#N/A,FALSE,FALSE,FALSE,5,65532,65532,FALSE,FALSE,TRUE,TRUE,TRUE}</definedName>
    <definedName function="false" hidden="false" localSheetId="11" name="wvu_DailyChange_" vbProcedure="false">{TRUE,TRUE,-1.25,-15.5,484.5,276.75,FALSE,TRUE,TRUE,TRUE,0,1,#N/A,40,#N/A,7.1025641025641,24.2307692307692,1,FALSE,FALSE,3,TRUE,1,FALSE,75,"Swvu.DailyChange.","ACwvu.DailyChange.",#N/A,FALSE,FALSE,0.25,0.25,0.25,0.25,2,"","&amp;L&amp;""Times New Roman,Italic""&amp;A/&amp;F  Prepared By: S. Mills (x3548)&amp;C&amp;""Times New Roman,Italic""Page 2 of 3&amp;R&amp;""Times New Roman,Italic""&amp;D &amp;T",TRUE,FALSE,FALSE,FALSE,1,#N/A,1,1,"=R40C1:R118C33","=R1:R5",#N/A,#N/A,FALSE,FALSE,FALSE,5,65532,65532,FALSE,FALSE,TRUE,TRUE,TRUE}</definedName>
    <definedName function="false" hidden="false" localSheetId="11" name="wvu_Schedules_" vbProcedure="false">{TRUE,TRUE,-1.25,-15.5,484.5,276.75,FALSE,TRUE,TRUE,TRUE,0,1,#N/A,120,#N/A,7.1025641025641,24.2307692307692,1,FALSE,FALSE,3,TRUE,1,FALSE,75,"Swvu.Schedules.","ACwvu.Schedules.",#N/A,FALSE,FALSE,0.25,0.25,0.25,0.25,2,"","&amp;L&amp;""Times New Roman,Italic""&amp;A/&amp;F  Prepared By: S. Mills (x3548)&amp;C&amp;""Times New Roman,Italic""Page 3 of 3&amp;R&amp;""Times New Roman,Italic""&amp;D &amp;T",TRUE,FALSE,FALSE,FALSE,1,#N/A,1,1,"=R120C1:R238C13","=R1:R5",#N/A,#N/A,FALSE,FALSE,FALSE,5,65532,65532,FALSE,FALSE,TRUE,TRUE,TRUE}</definedName>
    <definedName function="false" hidden="false" localSheetId="11" name="Z_2D5D16D9_8972_11D2_B2F1_00105A0DC12E__wvu_PrintArea" vbProcedure="false">'Roll-8'!$A$6:$R$39</definedName>
    <definedName function="false" hidden="false" localSheetId="11" name="Z_2D5D16D9_8972_11D2_B2F1_00105A0DC12E__wvu_PrintTitles" vbProcedure="false">'Roll-8'!$1:$5</definedName>
    <definedName function="false" hidden="false" localSheetId="11" name="Z_2D5D16E5_8972_11D2_B2F1_00105A0DC12E__wvu_PrintArea" vbProcedure="false">'Roll-8'!$A$40:$AG$118</definedName>
    <definedName function="false" hidden="false" localSheetId="11" name="Z_2D5D16E5_8972_11D2_B2F1_00105A0DC12E__wvu_PrintTitles" vbProcedure="false">'Roll-8'!$1:$5</definedName>
    <definedName function="false" hidden="false" localSheetId="11" name="Z_2D5D16F1_8972_11D2_B2F1_00105A0DC12E__wvu_PrintArea" vbProcedure="false">'Roll-8'!$A$120:$M$238</definedName>
    <definedName function="false" hidden="false" localSheetId="11" name="Z_2D5D16F1_8972_11D2_B2F1_00105A0DC12E__wvu_PrintTitles" vbProcedure="false">'Roll-8'!$1:$5</definedName>
    <definedName function="false" hidden="false" localSheetId="11" name="Z_2E4256DC_6F39_11D2_B505_00104B65F901__wvu_PrintArea" vbProcedure="false">'Roll-8'!$A$6:$R$39</definedName>
    <definedName function="false" hidden="false" localSheetId="11" name="Z_2E4256DC_6F39_11D2_B505_00104B65F901__wvu_PrintTitles" vbProcedure="false">'Roll-8'!$1:$5</definedName>
    <definedName function="false" hidden="false" localSheetId="11" name="Z_2E4256E8_6F39_11D2_B505_00104B65F901__wvu_PrintArea" vbProcedure="false">'Roll-8'!$A$40:$AG$118</definedName>
    <definedName function="false" hidden="false" localSheetId="11" name="Z_2E4256E8_6F39_11D2_B505_00104B65F901__wvu_PrintTitles" vbProcedure="false">'Roll-8'!$1:$5</definedName>
    <definedName function="false" hidden="false" localSheetId="11" name="Z_2E4256F4_6F39_11D2_B505_00104B65F901__wvu_PrintArea" vbProcedure="false">'Roll-8'!$A$120:$M$238</definedName>
    <definedName function="false" hidden="false" localSheetId="11" name="Z_2E4256F4_6F39_11D2_B505_00104B65F901__wvu_PrintTitles" vbProcedure="false">'Roll-8'!$1:$5</definedName>
    <definedName function="false" hidden="false" localSheetId="11" name="Z_3BF41EA6_06AD_11D2_AB17_006097B8A961__wvu_PrintArea" vbProcedure="false">'Roll-8'!$A$6:$R$39</definedName>
    <definedName function="false" hidden="false" localSheetId="11" name="Z_3BF41EA6_06AD_11D2_AB17_006097B8A961__wvu_PrintTitles" vbProcedure="false">'Roll-8'!$1:$5</definedName>
    <definedName function="false" hidden="false" localSheetId="11" name="Z_3BF41EB2_06AD_11D2_AB17_006097B8A961__wvu_PrintArea" vbProcedure="false">'Roll-8'!$A$40:$AG$118</definedName>
    <definedName function="false" hidden="false" localSheetId="11" name="Z_3BF41EB2_06AD_11D2_AB17_006097B8A961__wvu_PrintTitles" vbProcedure="false">'Roll-8'!$1:$5</definedName>
    <definedName function="false" hidden="false" localSheetId="11" name="Z_3BF41EBE_06AD_11D2_AB17_006097B8A961__wvu_PrintArea" vbProcedure="false">'Roll-8'!$A$120:$M$238</definedName>
    <definedName function="false" hidden="false" localSheetId="11" name="Z_3BF41EBE_06AD_11D2_AB17_006097B8A961__wvu_PrintTitles" vbProcedure="false">'Roll-8'!$1:$5</definedName>
    <definedName function="false" hidden="false" localSheetId="11" name="Z_4C8D8CA9_759C_11D2_B509_00104B65F901__wvu_PrintArea" vbProcedure="false">'Roll-8'!$A$6:$R$39</definedName>
    <definedName function="false" hidden="false" localSheetId="11" name="Z_4C8D8CA9_759C_11D2_B509_00104B65F901__wvu_PrintTitles" vbProcedure="false">'Roll-8'!$1:$5</definedName>
    <definedName function="false" hidden="false" localSheetId="11" name="Z_4C8D8CB5_759C_11D2_B509_00104B65F901__wvu_PrintArea" vbProcedure="false">'Roll-8'!$A$40:$AG$118</definedName>
    <definedName function="false" hidden="false" localSheetId="11" name="Z_4C8D8CB5_759C_11D2_B509_00104B65F901__wvu_PrintTitles" vbProcedure="false">'Roll-8'!$1:$5</definedName>
    <definedName function="false" hidden="false" localSheetId="11" name="Z_4C8D8CC1_759C_11D2_B509_00104B65F901__wvu_PrintArea" vbProcedure="false">'Roll-8'!$A$120:$M$238</definedName>
    <definedName function="false" hidden="false" localSheetId="11" name="Z_4C8D8CC1_759C_11D2_B509_00104B65F901__wvu_PrintTitles" vbProcedure="false">'Roll-8'!$1:$5</definedName>
    <definedName function="false" hidden="false" localSheetId="11" name="Z_6CEF0169_83AE_11D2_8220_00105A0DC1E8__wvu_PrintArea" vbProcedure="false">'Roll-8'!$A$6:$R$39</definedName>
    <definedName function="false" hidden="false" localSheetId="11" name="Z_6CEF0169_83AE_11D2_8220_00105A0DC1E8__wvu_PrintTitles" vbProcedure="false">'Roll-8'!$1:$5</definedName>
    <definedName function="false" hidden="false" localSheetId="11" name="Z_6CEF0175_83AE_11D2_8220_00105A0DC1E8__wvu_PrintArea" vbProcedure="false">'Roll-8'!$A$40:$AG$118</definedName>
    <definedName function="false" hidden="false" localSheetId="11" name="Z_6CEF0175_83AE_11D2_8220_00105A0DC1E8__wvu_PrintTitles" vbProcedure="false">'Roll-8'!$1:$5</definedName>
    <definedName function="false" hidden="false" localSheetId="11" name="Z_6CEF0181_83AE_11D2_8220_00105A0DC1E8__wvu_PrintArea" vbProcedure="false">'Roll-8'!$A$120:$M$238</definedName>
    <definedName function="false" hidden="false" localSheetId="11" name="Z_6CEF0181_83AE_11D2_8220_00105A0DC1E8__wvu_PrintTitles" vbProcedure="false">'Roll-8'!$1:$5</definedName>
    <definedName function="false" hidden="false" localSheetId="11" name="Z_7AE071F7_2ADB_11D2_B6B1_0060970EA8F7__wvu_PrintArea" vbProcedure="false">'Roll-8'!$A$6:$R$39</definedName>
    <definedName function="false" hidden="false" localSheetId="11" name="Z_7AE071F7_2ADB_11D2_B6B1_0060970EA8F7__wvu_PrintTitles" vbProcedure="false">'Roll-8'!$1:$5</definedName>
    <definedName function="false" hidden="false" localSheetId="11" name="Z_7AE07203_2ADB_11D2_B6B1_0060970EA8F7__wvu_PrintArea" vbProcedure="false">'Roll-8'!$A$40:$AG$118</definedName>
    <definedName function="false" hidden="false" localSheetId="11" name="Z_7AE07203_2ADB_11D2_B6B1_0060970EA8F7__wvu_PrintTitles" vbProcedure="false">'Roll-8'!$1:$5</definedName>
    <definedName function="false" hidden="false" localSheetId="11" name="Z_7AE0720F_2ADB_11D2_B6B1_0060970EA8F7__wvu_PrintArea" vbProcedure="false">'Roll-8'!$A$120:$M$238</definedName>
    <definedName function="false" hidden="false" localSheetId="11" name="Z_7AE0720F_2ADB_11D2_B6B1_0060970EA8F7__wvu_PrintTitles" vbProcedure="false">'Roll-8'!$1:$5</definedName>
    <definedName function="false" hidden="false" localSheetId="11" name="Z_9CFE3A99_832F_11D2_B2EA_00105A0DC12E__wvu_PrintArea" vbProcedure="false">'Roll-8'!$A$6:$R$39</definedName>
    <definedName function="false" hidden="false" localSheetId="11" name="Z_9CFE3A99_832F_11D2_B2EA_00105A0DC12E__wvu_PrintTitles" vbProcedure="false">'Roll-8'!$1:$5</definedName>
    <definedName function="false" hidden="false" localSheetId="11" name="Z_9CFE3AA5_832F_11D2_B2EA_00105A0DC12E__wvu_PrintArea" vbProcedure="false">'Roll-8'!$A$40:$AG$118</definedName>
    <definedName function="false" hidden="false" localSheetId="11" name="Z_9CFE3AA5_832F_11D2_B2EA_00105A0DC12E__wvu_PrintTitles" vbProcedure="false">'Roll-8'!$1:$5</definedName>
    <definedName function="false" hidden="false" localSheetId="11" name="Z_9CFE3AB1_832F_11D2_B2EA_00105A0DC12E__wvu_PrintArea" vbProcedure="false">'Roll-8'!$A$120:$M$238</definedName>
    <definedName function="false" hidden="false" localSheetId="11" name="Z_9CFE3AB1_832F_11D2_B2EA_00105A0DC12E__wvu_PrintTitles" vbProcedure="false">'Roll-8'!$1:$5</definedName>
    <definedName function="false" hidden="false" localSheetId="11" name="Z_A7002F56_05E6_11D2_AB16_006097B8A961__wvu_PrintArea" vbProcedure="false">'Roll-8'!$A$6:$R$39</definedName>
    <definedName function="false" hidden="false" localSheetId="11" name="Z_A7002F56_05E6_11D2_AB16_006097B8A961__wvu_PrintTitles" vbProcedure="false">'Roll-8'!$1:$5</definedName>
    <definedName function="false" hidden="false" localSheetId="11" name="Z_A7002F62_05E6_11D2_AB16_006097B8A961__wvu_PrintArea" vbProcedure="false">'Roll-8'!$A$40:$AG$118</definedName>
    <definedName function="false" hidden="false" localSheetId="11" name="Z_A7002F62_05E6_11D2_AB16_006097B8A961__wvu_PrintTitles" vbProcedure="false">'Roll-8'!$1:$5</definedName>
    <definedName function="false" hidden="false" localSheetId="11" name="Z_A7002F6E_05E6_11D2_AB16_006097B8A961__wvu_PrintArea" vbProcedure="false">'Roll-8'!$A$120:$M$238</definedName>
    <definedName function="false" hidden="false" localSheetId="11" name="Z_A7002F6E_05E6_11D2_AB16_006097B8A961__wvu_PrintTitles" vbProcedure="false">'Roll-8'!$1:$5</definedName>
    <definedName function="false" hidden="false" localSheetId="11" name="Z_BA215B16_0511_11D2_AB15_006097B8A961__wvu_PrintArea" vbProcedure="false">'Roll-8'!$A$6:$R$39</definedName>
    <definedName function="false" hidden="false" localSheetId="11" name="Z_BA215B16_0511_11D2_AB15_006097B8A961__wvu_PrintTitles" vbProcedure="false">'Roll-8'!$1:$5</definedName>
    <definedName function="false" hidden="false" localSheetId="11" name="Z_BA215B22_0511_11D2_AB15_006097B8A961__wvu_PrintArea" vbProcedure="false">'Roll-8'!$A$40:$AG$118</definedName>
    <definedName function="false" hidden="false" localSheetId="11" name="Z_BA215B22_0511_11D2_AB15_006097B8A961__wvu_PrintTitles" vbProcedure="false">'Roll-8'!$1:$5</definedName>
    <definedName function="false" hidden="false" localSheetId="11" name="Z_BA215B2E_0511_11D2_AB15_006097B8A961__wvu_PrintArea" vbProcedure="false">'Roll-8'!$A$120:$M$238</definedName>
    <definedName function="false" hidden="false" localSheetId="11" name="Z_BA215B2E_0511_11D2_AB15_006097B8A961__wvu_PrintTitles" vbProcedure="false">'Roll-8'!$1:$5</definedName>
    <definedName function="false" hidden="false" localSheetId="11" name="Z_BE025ACD_7EF1_11D2_821B_00105A0DC1E8__wvu_PrintArea" vbProcedure="false">'Roll-8'!$A$6:$R$39</definedName>
    <definedName function="false" hidden="false" localSheetId="11" name="Z_BE025ACD_7EF1_11D2_821B_00105A0DC1E8__wvu_PrintTitles" vbProcedure="false">'Roll-8'!$1:$5</definedName>
    <definedName function="false" hidden="false" localSheetId="11" name="Z_BE025AD9_7EF1_11D2_821B_00105A0DC1E8__wvu_PrintArea" vbProcedure="false">'Roll-8'!$A$40:$AG$118</definedName>
    <definedName function="false" hidden="false" localSheetId="11" name="Z_BE025AD9_7EF1_11D2_821B_00105A0DC1E8__wvu_PrintTitles" vbProcedure="false">'Roll-8'!$1:$5</definedName>
    <definedName function="false" hidden="false" localSheetId="11" name="Z_BE025AE5_7EF1_11D2_821B_00105A0DC1E8__wvu_PrintArea" vbProcedure="false">'Roll-8'!$A$120:$M$238</definedName>
    <definedName function="false" hidden="false" localSheetId="11" name="Z_BE025AE5_7EF1_11D2_821B_00105A0DC1E8__wvu_PrintTitles" vbProcedure="false">'Roll-8'!$1:$5</definedName>
    <definedName function="false" hidden="false" localSheetId="11" name="Z_BE025B01_7EF1_11D2_821B_00105A0DC1E8__wvu_PrintArea" vbProcedure="false">'Roll-8'!$A$6:$R$39</definedName>
    <definedName function="false" hidden="false" localSheetId="11" name="Z_BE025B01_7EF1_11D2_821B_00105A0DC1E8__wvu_PrintTitles" vbProcedure="false">'Roll-8'!$1:$5</definedName>
    <definedName function="false" hidden="false" localSheetId="11" name="Z_BE025B0D_7EF1_11D2_821B_00105A0DC1E8__wvu_PrintArea" vbProcedure="false">'Roll-8'!$A$40:$AG$118</definedName>
    <definedName function="false" hidden="false" localSheetId="11" name="Z_BE025B0D_7EF1_11D2_821B_00105A0DC1E8__wvu_PrintTitles" vbProcedure="false">'Roll-8'!$1:$5</definedName>
    <definedName function="false" hidden="false" localSheetId="11" name="Z_BE025B19_7EF1_11D2_821B_00105A0DC1E8__wvu_PrintArea" vbProcedure="false">'Roll-8'!$A$120:$M$238</definedName>
    <definedName function="false" hidden="false" localSheetId="11" name="Z_BE025B19_7EF1_11D2_821B_00105A0DC1E8__wvu_PrintTitles" vbProcedure="false">'Roll-8'!$1:$5</definedName>
    <definedName function="false" hidden="false" localSheetId="11" name="Z_BE4CC420_8080_11D2_B50C_00104B65F901__wvu_PrintArea" vbProcedure="false">'Roll-8'!$A$6:$R$39</definedName>
    <definedName function="false" hidden="false" localSheetId="11" name="Z_BE4CC420_8080_11D2_B50C_00104B65F901__wvu_PrintTitles" vbProcedure="false">'Roll-8'!$1:$5</definedName>
    <definedName function="false" hidden="false" localSheetId="11" name="Z_BE4CC42C_8080_11D2_B50C_00104B65F901__wvu_PrintArea" vbProcedure="false">'Roll-8'!$A$40:$AG$118</definedName>
    <definedName function="false" hidden="false" localSheetId="11" name="Z_BE4CC42C_8080_11D2_B50C_00104B65F901__wvu_PrintTitles" vbProcedure="false">'Roll-8'!$1:$5</definedName>
    <definedName function="false" hidden="false" localSheetId="11" name="Z_BE4CC438_8080_11D2_B50C_00104B65F901__wvu_PrintArea" vbProcedure="false">'Roll-8'!$A$120:$M$238</definedName>
    <definedName function="false" hidden="false" localSheetId="11" name="Z_BE4CC438_8080_11D2_B50C_00104B65F901__wvu_PrintTitles" vbProcedure="false">'Roll-8'!$1:$5</definedName>
    <definedName function="false" hidden="false" localSheetId="11" name="Z_CE9D9AB3_725B_11D2_B506_00104B65F901__wvu_PrintArea" vbProcedure="false">'Roll-8'!$A$6:$R$39</definedName>
    <definedName function="false" hidden="false" localSheetId="11" name="Z_CE9D9AB3_725B_11D2_B506_00104B65F901__wvu_PrintTitles" vbProcedure="false">'Roll-8'!$1:$5</definedName>
    <definedName function="false" hidden="false" localSheetId="11" name="Z_CE9D9ABF_725B_11D2_B506_00104B65F901__wvu_PrintArea" vbProcedure="false">'Roll-8'!$A$40:$AG$118</definedName>
    <definedName function="false" hidden="false" localSheetId="11" name="Z_CE9D9ABF_725B_11D2_B506_00104B65F901__wvu_PrintTitles" vbProcedure="false">'Roll-8'!$1:$5</definedName>
    <definedName function="false" hidden="false" localSheetId="11" name="Z_CE9D9ACB_725B_11D2_B506_00104B65F901__wvu_PrintArea" vbProcedure="false">'Roll-8'!$A$120:$M$238</definedName>
    <definedName function="false" hidden="false" localSheetId="11" name="Z_CE9D9ACB_725B_11D2_B506_00104B65F901__wvu_PrintTitles" vbProcedure="false">'Roll-8'!$1:$5</definedName>
    <definedName function="false" hidden="false" localSheetId="11" name="Z_DD3D3D77_6F34_11D2_B505_00104B65F901__wvu_PrintArea" vbProcedure="false">'Roll-8'!$A$6:$R$39</definedName>
    <definedName function="false" hidden="false" localSheetId="11" name="Z_DD3D3D77_6F34_11D2_B505_00104B65F901__wvu_PrintTitles" vbProcedure="false">'Roll-8'!$1:$5</definedName>
    <definedName function="false" hidden="false" localSheetId="11" name="Z_DD3D3D83_6F34_11D2_B505_00104B65F901__wvu_PrintArea" vbProcedure="false">'Roll-8'!$A$40:$AG$118</definedName>
    <definedName function="false" hidden="false" localSheetId="11" name="Z_DD3D3D83_6F34_11D2_B505_00104B65F901__wvu_PrintTitles" vbProcedure="false">'Roll-8'!$1:$5</definedName>
    <definedName function="false" hidden="false" localSheetId="11" name="Z_DD3D3D8F_6F34_11D2_B505_00104B65F901__wvu_PrintArea" vbProcedure="false">'Roll-8'!$A$120:$M$238</definedName>
    <definedName function="false" hidden="false" localSheetId="11" name="Z_DD3D3D8F_6F34_11D2_B505_00104B65F901__wvu_PrintTitles" vbProcedure="false">'Roll-8'!$1:$5</definedName>
    <definedName function="false" hidden="false" localSheetId="12" name="ACwvu_BookBal_" vbProcedure="false">'Roll-9'!$A$6:$R$40</definedName>
    <definedName function="false" hidden="false" localSheetId="12" name="ACwvu_DailyChange_" vbProcedure="false">'Roll-9'!$A$41:$AG$118</definedName>
    <definedName function="false" hidden="false" localSheetId="12" name="ACwvu_Schedules_" vbProcedure="false">'Roll-9'!$A$121:$M$239</definedName>
    <definedName function="false" hidden="false" localSheetId="12" name="Swvu_BookBal_" vbProcedure="false">'Roll-9'!$A$6:$R$40</definedName>
    <definedName function="false" hidden="false" localSheetId="12" name="Swvu_DailyChange_" vbProcedure="false">'Roll-9'!$A$41:$AG$118</definedName>
    <definedName function="false" hidden="false" localSheetId="12" name="Swvu_Schedules_" vbProcedure="false">'Roll-9'!$A$121:$M$239</definedName>
    <definedName function="false" hidden="false" localSheetId="12" name="wrn_RollDetail_" vbProcedure="false">{"BookBal",#N/A,FALSE,"Roll";"DailyChange",#N/A,FALSE,"Roll";"Schedules",#N/A,FALSE,"Roll"}</definedName>
    <definedName function="false" hidden="false" localSheetId="12" name="wvu_BookBal_" vbProcedure="false">{TRUE,TRUE,-1.25,-15.5,484.5,276.75,FALSE,TRUE,TRUE,TRUE,0,15,#N/A,18,#N/A,7.70512820512821,24.2307692307692,1,FALSE,FALSE,3,TRUE,1,FALSE,75,"Swvu.BookBal.","ACwvu.BookBal.",#N/A,FALSE,FALSE,0.25,0.25,0.25,0.25,2,"","&amp;L&amp;""Times New Roman,Italic""&amp;A/&amp;F  Prepared By: S. Mills (x3548)&amp;C&amp;""Times New Roman,Italic""Page 1 of 3&amp;R&amp;""Times New Roman,Italic""&amp;D &amp;T",TRUE,FALSE,FALSE,FALSE,1,#N/A,1,1,"=R6C1:R39C18","=R1:R5",#N/A,#N/A,FALSE,FALSE,FALSE,5,65532,65532,FALSE,FALSE,TRUE,TRUE,TRUE}</definedName>
    <definedName function="false" hidden="false" localSheetId="12" name="wvu_DailyChange_" vbProcedure="false">{TRUE,TRUE,-1.25,-15.5,484.5,276.75,FALSE,TRUE,TRUE,TRUE,0,1,#N/A,40,#N/A,7.1025641025641,24.2307692307692,1,FALSE,FALSE,3,TRUE,1,FALSE,75,"Swvu.DailyChange.","ACwvu.DailyChange.",#N/A,FALSE,FALSE,0.25,0.25,0.25,0.25,2,"","&amp;L&amp;""Times New Roman,Italic""&amp;A/&amp;F  Prepared By: S. Mills (x3548)&amp;C&amp;""Times New Roman,Italic""Page 2 of 3&amp;R&amp;""Times New Roman,Italic""&amp;D &amp;T",TRUE,FALSE,FALSE,FALSE,1,#N/A,1,1,"=R40C1:R118C33","=R1:R5",#N/A,#N/A,FALSE,FALSE,FALSE,5,65532,65532,FALSE,FALSE,TRUE,TRUE,TRUE}</definedName>
    <definedName function="false" hidden="false" localSheetId="12" name="wvu_Schedules_" vbProcedure="false">{TRUE,TRUE,-1.25,-15.5,484.5,276.75,FALSE,TRUE,TRUE,TRUE,0,1,#N/A,120,#N/A,7.1025641025641,24.2307692307692,1,FALSE,FALSE,3,TRUE,1,FALSE,75,"Swvu.Schedules.","ACwvu.Schedules.",#N/A,FALSE,FALSE,0.25,0.25,0.25,0.25,2,"","&amp;L&amp;""Times New Roman,Italic""&amp;A/&amp;F  Prepared By: S. Mills (x3548)&amp;C&amp;""Times New Roman,Italic""Page 3 of 3&amp;R&amp;""Times New Roman,Italic""&amp;D &amp;T",TRUE,FALSE,FALSE,FALSE,1,#N/A,1,1,"=R120C1:R238C13","=R1:R5",#N/A,#N/A,FALSE,FALSE,FALSE,5,65532,65532,FALSE,FALSE,TRUE,TRUE,TRUE}</definedName>
    <definedName function="false" hidden="false" localSheetId="12" name="Z_2D5D16DA_8972_11D2_B2F1_00105A0DC12E__wvu_PrintArea" vbProcedure="false">'Roll-9'!$A$6:$R$39</definedName>
    <definedName function="false" hidden="false" localSheetId="12" name="Z_2D5D16DA_8972_11D2_B2F1_00105A0DC12E__wvu_PrintTitles" vbProcedure="false">'Roll-9'!$1:$5</definedName>
    <definedName function="false" hidden="false" localSheetId="12" name="Z_2D5D16E6_8972_11D2_B2F1_00105A0DC12E__wvu_PrintArea" vbProcedure="false">'Roll-9'!$A$40:$AG$118</definedName>
    <definedName function="false" hidden="false" localSheetId="12" name="Z_2D5D16E6_8972_11D2_B2F1_00105A0DC12E__wvu_PrintTitles" vbProcedure="false">'Roll-9'!$1:$5</definedName>
    <definedName function="false" hidden="false" localSheetId="12" name="Z_2D5D16F2_8972_11D2_B2F1_00105A0DC12E__wvu_PrintArea" vbProcedure="false">'Roll-9'!$A$120:$M$238</definedName>
    <definedName function="false" hidden="false" localSheetId="12" name="Z_2D5D16F2_8972_11D2_B2F1_00105A0DC12E__wvu_PrintTitles" vbProcedure="false">'Roll-9'!$1:$5</definedName>
    <definedName function="false" hidden="false" localSheetId="12" name="Z_2E4256DD_6F39_11D2_B505_00104B65F901__wvu_PrintArea" vbProcedure="false">'Roll-9'!$A$6:$R$39</definedName>
    <definedName function="false" hidden="false" localSheetId="12" name="Z_2E4256DD_6F39_11D2_B505_00104B65F901__wvu_PrintTitles" vbProcedure="false">'Roll-9'!$1:$5</definedName>
    <definedName function="false" hidden="false" localSheetId="12" name="Z_2E4256E9_6F39_11D2_B505_00104B65F901__wvu_PrintArea" vbProcedure="false">'Roll-9'!$A$40:$AG$118</definedName>
    <definedName function="false" hidden="false" localSheetId="12" name="Z_2E4256E9_6F39_11D2_B505_00104B65F901__wvu_PrintTitles" vbProcedure="false">'Roll-9'!$1:$5</definedName>
    <definedName function="false" hidden="false" localSheetId="12" name="Z_2E4256F5_6F39_11D2_B505_00104B65F901__wvu_PrintArea" vbProcedure="false">'Roll-9'!$A$120:$M$238</definedName>
    <definedName function="false" hidden="false" localSheetId="12" name="Z_2E4256F5_6F39_11D2_B505_00104B65F901__wvu_PrintTitles" vbProcedure="false">'Roll-9'!$1:$5</definedName>
    <definedName function="false" hidden="false" localSheetId="12" name="Z_3BF41EA7_06AD_11D2_AB17_006097B8A961__wvu_PrintArea" vbProcedure="false">'Roll-9'!$A$6:$R$39</definedName>
    <definedName function="false" hidden="false" localSheetId="12" name="Z_3BF41EA7_06AD_11D2_AB17_006097B8A961__wvu_PrintTitles" vbProcedure="false">'Roll-9'!$1:$5</definedName>
    <definedName function="false" hidden="false" localSheetId="12" name="Z_3BF41EB3_06AD_11D2_AB17_006097B8A961__wvu_PrintArea" vbProcedure="false">'Roll-9'!$A$40:$AG$118</definedName>
    <definedName function="false" hidden="false" localSheetId="12" name="Z_3BF41EB3_06AD_11D2_AB17_006097B8A961__wvu_PrintTitles" vbProcedure="false">'Roll-9'!$1:$5</definedName>
    <definedName function="false" hidden="false" localSheetId="12" name="Z_3BF41EBF_06AD_11D2_AB17_006097B8A961__wvu_PrintArea" vbProcedure="false">'Roll-9'!$A$120:$M$238</definedName>
    <definedName function="false" hidden="false" localSheetId="12" name="Z_3BF41EBF_06AD_11D2_AB17_006097B8A961__wvu_PrintTitles" vbProcedure="false">'Roll-9'!$1:$5</definedName>
    <definedName function="false" hidden="false" localSheetId="12" name="Z_4C8D8CAA_759C_11D2_B509_00104B65F901__wvu_PrintArea" vbProcedure="false">'Roll-9'!$A$6:$R$39</definedName>
    <definedName function="false" hidden="false" localSheetId="12" name="Z_4C8D8CAA_759C_11D2_B509_00104B65F901__wvu_PrintTitles" vbProcedure="false">'Roll-9'!$1:$5</definedName>
    <definedName function="false" hidden="false" localSheetId="12" name="Z_4C8D8CB6_759C_11D2_B509_00104B65F901__wvu_PrintArea" vbProcedure="false">'Roll-9'!$A$40:$AG$118</definedName>
    <definedName function="false" hidden="false" localSheetId="12" name="Z_4C8D8CB6_759C_11D2_B509_00104B65F901__wvu_PrintTitles" vbProcedure="false">'Roll-9'!$1:$5</definedName>
    <definedName function="false" hidden="false" localSheetId="12" name="Z_4C8D8CC2_759C_11D2_B509_00104B65F901__wvu_PrintArea" vbProcedure="false">'Roll-9'!$A$120:$M$238</definedName>
    <definedName function="false" hidden="false" localSheetId="12" name="Z_4C8D8CC2_759C_11D2_B509_00104B65F901__wvu_PrintTitles" vbProcedure="false">'Roll-9'!$1:$5</definedName>
    <definedName function="false" hidden="false" localSheetId="12" name="Z_6CEF016A_83AE_11D2_8220_00105A0DC1E8__wvu_PrintArea" vbProcedure="false">'Roll-9'!$A$6:$R$39</definedName>
    <definedName function="false" hidden="false" localSheetId="12" name="Z_6CEF016A_83AE_11D2_8220_00105A0DC1E8__wvu_PrintTitles" vbProcedure="false">'Roll-9'!$1:$5</definedName>
    <definedName function="false" hidden="false" localSheetId="12" name="Z_6CEF0176_83AE_11D2_8220_00105A0DC1E8__wvu_PrintArea" vbProcedure="false">'Roll-9'!$A$40:$AG$118</definedName>
    <definedName function="false" hidden="false" localSheetId="12" name="Z_6CEF0176_83AE_11D2_8220_00105A0DC1E8__wvu_PrintTitles" vbProcedure="false">'Roll-9'!$1:$5</definedName>
    <definedName function="false" hidden="false" localSheetId="12" name="Z_6CEF0182_83AE_11D2_8220_00105A0DC1E8__wvu_PrintArea" vbProcedure="false">'Roll-9'!$A$120:$M$238</definedName>
    <definedName function="false" hidden="false" localSheetId="12" name="Z_6CEF0182_83AE_11D2_8220_00105A0DC1E8__wvu_PrintTitles" vbProcedure="false">'Roll-9'!$1:$5</definedName>
    <definedName function="false" hidden="false" localSheetId="12" name="Z_7AE071F8_2ADB_11D2_B6B1_0060970EA8F7__wvu_PrintArea" vbProcedure="false">'Roll-9'!$A$6:$R$39</definedName>
    <definedName function="false" hidden="false" localSheetId="12" name="Z_7AE071F8_2ADB_11D2_B6B1_0060970EA8F7__wvu_PrintTitles" vbProcedure="false">'Roll-9'!$1:$5</definedName>
    <definedName function="false" hidden="false" localSheetId="12" name="Z_7AE07204_2ADB_11D2_B6B1_0060970EA8F7__wvu_PrintArea" vbProcedure="false">'Roll-9'!$A$40:$AG$118</definedName>
    <definedName function="false" hidden="false" localSheetId="12" name="Z_7AE07204_2ADB_11D2_B6B1_0060970EA8F7__wvu_PrintTitles" vbProcedure="false">'Roll-9'!$1:$5</definedName>
    <definedName function="false" hidden="false" localSheetId="12" name="Z_7AE07210_2ADB_11D2_B6B1_0060970EA8F7__wvu_PrintArea" vbProcedure="false">'Roll-9'!$A$120:$M$238</definedName>
    <definedName function="false" hidden="false" localSheetId="12" name="Z_7AE07210_2ADB_11D2_B6B1_0060970EA8F7__wvu_PrintTitles" vbProcedure="false">'Roll-9'!$1:$5</definedName>
    <definedName function="false" hidden="false" localSheetId="12" name="Z_9CFE3A9A_832F_11D2_B2EA_00105A0DC12E__wvu_PrintArea" vbProcedure="false">'Roll-9'!$A$6:$R$39</definedName>
    <definedName function="false" hidden="false" localSheetId="12" name="Z_9CFE3A9A_832F_11D2_B2EA_00105A0DC12E__wvu_PrintTitles" vbProcedure="false">'Roll-9'!$1:$5</definedName>
    <definedName function="false" hidden="false" localSheetId="12" name="Z_9CFE3AA6_832F_11D2_B2EA_00105A0DC12E__wvu_PrintArea" vbProcedure="false">'Roll-9'!$A$40:$AG$118</definedName>
    <definedName function="false" hidden="false" localSheetId="12" name="Z_9CFE3AA6_832F_11D2_B2EA_00105A0DC12E__wvu_PrintTitles" vbProcedure="false">'Roll-9'!$1:$5</definedName>
    <definedName function="false" hidden="false" localSheetId="12" name="Z_9CFE3AB2_832F_11D2_B2EA_00105A0DC12E__wvu_PrintArea" vbProcedure="false">'Roll-9'!$A$120:$M$238</definedName>
    <definedName function="false" hidden="false" localSheetId="12" name="Z_9CFE3AB2_832F_11D2_B2EA_00105A0DC12E__wvu_PrintTitles" vbProcedure="false">'Roll-9'!$1:$5</definedName>
    <definedName function="false" hidden="false" localSheetId="12" name="Z_A7002F57_05E6_11D2_AB16_006097B8A961__wvu_PrintArea" vbProcedure="false">'Roll-9'!$A$6:$R$39</definedName>
    <definedName function="false" hidden="false" localSheetId="12" name="Z_A7002F57_05E6_11D2_AB16_006097B8A961__wvu_PrintTitles" vbProcedure="false">'Roll-9'!$1:$5</definedName>
    <definedName function="false" hidden="false" localSheetId="12" name="Z_A7002F63_05E6_11D2_AB16_006097B8A961__wvu_PrintArea" vbProcedure="false">'Roll-9'!$A$40:$AG$118</definedName>
    <definedName function="false" hidden="false" localSheetId="12" name="Z_A7002F63_05E6_11D2_AB16_006097B8A961__wvu_PrintTitles" vbProcedure="false">'Roll-9'!$1:$5</definedName>
    <definedName function="false" hidden="false" localSheetId="12" name="Z_A7002F6F_05E6_11D2_AB16_006097B8A961__wvu_PrintArea" vbProcedure="false">'Roll-9'!$A$120:$M$238</definedName>
    <definedName function="false" hidden="false" localSheetId="12" name="Z_A7002F6F_05E6_11D2_AB16_006097B8A961__wvu_PrintTitles" vbProcedure="false">'Roll-9'!$1:$5</definedName>
    <definedName function="false" hidden="false" localSheetId="12" name="Z_BA215B17_0511_11D2_AB15_006097B8A961__wvu_PrintArea" vbProcedure="false">'Roll-9'!$A$6:$R$39</definedName>
    <definedName function="false" hidden="false" localSheetId="12" name="Z_BA215B17_0511_11D2_AB15_006097B8A961__wvu_PrintTitles" vbProcedure="false">'Roll-9'!$1:$5</definedName>
    <definedName function="false" hidden="false" localSheetId="12" name="Z_BA215B23_0511_11D2_AB15_006097B8A961__wvu_PrintArea" vbProcedure="false">'Roll-9'!$A$40:$AG$118</definedName>
    <definedName function="false" hidden="false" localSheetId="12" name="Z_BA215B23_0511_11D2_AB15_006097B8A961__wvu_PrintTitles" vbProcedure="false">'Roll-9'!$1:$5</definedName>
    <definedName function="false" hidden="false" localSheetId="12" name="Z_BA215B2F_0511_11D2_AB15_006097B8A961__wvu_PrintArea" vbProcedure="false">'Roll-9'!$A$120:$M$238</definedName>
    <definedName function="false" hidden="false" localSheetId="12" name="Z_BA215B2F_0511_11D2_AB15_006097B8A961__wvu_PrintTitles" vbProcedure="false">'Roll-9'!$1:$5</definedName>
    <definedName function="false" hidden="false" localSheetId="12" name="Z_BE025ACE_7EF1_11D2_821B_00105A0DC1E8__wvu_PrintArea" vbProcedure="false">'Roll-9'!$A$6:$R$39</definedName>
    <definedName function="false" hidden="false" localSheetId="12" name="Z_BE025ACE_7EF1_11D2_821B_00105A0DC1E8__wvu_PrintTitles" vbProcedure="false">'Roll-9'!$1:$5</definedName>
    <definedName function="false" hidden="false" localSheetId="12" name="Z_BE025ADA_7EF1_11D2_821B_00105A0DC1E8__wvu_PrintArea" vbProcedure="false">'Roll-9'!$A$40:$AG$118</definedName>
    <definedName function="false" hidden="false" localSheetId="12" name="Z_BE025ADA_7EF1_11D2_821B_00105A0DC1E8__wvu_PrintTitles" vbProcedure="false">'Roll-9'!$1:$5</definedName>
    <definedName function="false" hidden="false" localSheetId="12" name="Z_BE025AE6_7EF1_11D2_821B_00105A0DC1E8__wvu_PrintArea" vbProcedure="false">'Roll-9'!$A$120:$M$238</definedName>
    <definedName function="false" hidden="false" localSheetId="12" name="Z_BE025AE6_7EF1_11D2_821B_00105A0DC1E8__wvu_PrintTitles" vbProcedure="false">'Roll-9'!$1:$5</definedName>
    <definedName function="false" hidden="false" localSheetId="12" name="Z_BE025B02_7EF1_11D2_821B_00105A0DC1E8__wvu_PrintArea" vbProcedure="false">'Roll-9'!$A$6:$R$39</definedName>
    <definedName function="false" hidden="false" localSheetId="12" name="Z_BE025B02_7EF1_11D2_821B_00105A0DC1E8__wvu_PrintTitles" vbProcedure="false">'Roll-9'!$1:$5</definedName>
    <definedName function="false" hidden="false" localSheetId="12" name="Z_BE025B0E_7EF1_11D2_821B_00105A0DC1E8__wvu_PrintArea" vbProcedure="false">'Roll-9'!$A$40:$AG$118</definedName>
    <definedName function="false" hidden="false" localSheetId="12" name="Z_BE025B0E_7EF1_11D2_821B_00105A0DC1E8__wvu_PrintTitles" vbProcedure="false">'Roll-9'!$1:$5</definedName>
    <definedName function="false" hidden="false" localSheetId="12" name="Z_BE025B1A_7EF1_11D2_821B_00105A0DC1E8__wvu_PrintArea" vbProcedure="false">'Roll-9'!$A$120:$M$238</definedName>
    <definedName function="false" hidden="false" localSheetId="12" name="Z_BE025B1A_7EF1_11D2_821B_00105A0DC1E8__wvu_PrintTitles" vbProcedure="false">'Roll-9'!$1:$5</definedName>
    <definedName function="false" hidden="false" localSheetId="12" name="Z_BE4CC421_8080_11D2_B50C_00104B65F901__wvu_PrintArea" vbProcedure="false">'Roll-9'!$A$6:$R$39</definedName>
    <definedName function="false" hidden="false" localSheetId="12" name="Z_BE4CC421_8080_11D2_B50C_00104B65F901__wvu_PrintTitles" vbProcedure="false">'Roll-9'!$1:$5</definedName>
    <definedName function="false" hidden="false" localSheetId="12" name="Z_BE4CC42D_8080_11D2_B50C_00104B65F901__wvu_PrintArea" vbProcedure="false">'Roll-9'!$A$40:$AG$118</definedName>
    <definedName function="false" hidden="false" localSheetId="12" name="Z_BE4CC42D_8080_11D2_B50C_00104B65F901__wvu_PrintTitles" vbProcedure="false">'Roll-9'!$1:$5</definedName>
    <definedName function="false" hidden="false" localSheetId="12" name="Z_BE4CC439_8080_11D2_B50C_00104B65F901__wvu_PrintArea" vbProcedure="false">'Roll-9'!$A$120:$M$238</definedName>
    <definedName function="false" hidden="false" localSheetId="12" name="Z_BE4CC439_8080_11D2_B50C_00104B65F901__wvu_PrintTitles" vbProcedure="false">'Roll-9'!$1:$5</definedName>
    <definedName function="false" hidden="false" localSheetId="12" name="Z_CE9D9AB4_725B_11D2_B506_00104B65F901__wvu_PrintArea" vbProcedure="false">'Roll-9'!$A$6:$R$39</definedName>
    <definedName function="false" hidden="false" localSheetId="12" name="Z_CE9D9AB4_725B_11D2_B506_00104B65F901__wvu_PrintTitles" vbProcedure="false">'Roll-9'!$1:$5</definedName>
    <definedName function="false" hidden="false" localSheetId="12" name="Z_CE9D9AC0_725B_11D2_B506_00104B65F901__wvu_PrintArea" vbProcedure="false">'Roll-9'!$A$40:$AG$118</definedName>
    <definedName function="false" hidden="false" localSheetId="12" name="Z_CE9D9AC0_725B_11D2_B506_00104B65F901__wvu_PrintTitles" vbProcedure="false">'Roll-9'!$1:$5</definedName>
    <definedName function="false" hidden="false" localSheetId="12" name="Z_CE9D9ACC_725B_11D2_B506_00104B65F901__wvu_PrintArea" vbProcedure="false">'Roll-9'!$A$120:$M$238</definedName>
    <definedName function="false" hidden="false" localSheetId="12" name="Z_CE9D9ACC_725B_11D2_B506_00104B65F901__wvu_PrintTitles" vbProcedure="false">'Roll-9'!$1:$5</definedName>
    <definedName function="false" hidden="false" localSheetId="12" name="Z_DD3D3D78_6F34_11D2_B505_00104B65F901__wvu_PrintArea" vbProcedure="false">'Roll-9'!$A$6:$R$39</definedName>
    <definedName function="false" hidden="false" localSheetId="12" name="Z_DD3D3D78_6F34_11D2_B505_00104B65F901__wvu_PrintTitles" vbProcedure="false">'Roll-9'!$1:$5</definedName>
    <definedName function="false" hidden="false" localSheetId="12" name="Z_DD3D3D84_6F34_11D2_B505_00104B65F901__wvu_PrintArea" vbProcedure="false">'Roll-9'!$A$40:$AG$118</definedName>
    <definedName function="false" hidden="false" localSheetId="12" name="Z_DD3D3D84_6F34_11D2_B505_00104B65F901__wvu_PrintTitles" vbProcedure="false">'Roll-9'!$1:$5</definedName>
    <definedName function="false" hidden="false" localSheetId="12" name="Z_DD3D3D90_6F34_11D2_B505_00104B65F901__wvu_PrintArea" vbProcedure="false">'Roll-9'!$A$120:$M$238</definedName>
    <definedName function="false" hidden="false" localSheetId="12" name="Z_DD3D3D90_6F34_11D2_B505_00104B65F901__wvu_PrintTitles" vbProcedure="false">'Roll-9'!$1:$5</definedName>
    <definedName function="false" hidden="false" localSheetId="13" name="ACwvu_BookBal_" vbProcedure="false">'Roll-10'!$A$6:$R$40</definedName>
    <definedName function="false" hidden="false" localSheetId="13" name="ACwvu_DailyChange_" vbProcedure="false">'Roll-10'!$A$41:$AG$118</definedName>
    <definedName function="false" hidden="false" localSheetId="13" name="ACwvu_Schedules_" vbProcedure="false">'Roll-10'!$A$121:$M$239</definedName>
    <definedName function="false" hidden="false" localSheetId="13" name="Swvu_BookBal_" vbProcedure="false">'Roll-10'!$A$6:$R$40</definedName>
    <definedName function="false" hidden="false" localSheetId="13" name="Swvu_DailyChange_" vbProcedure="false">'Roll-10'!$A$41:$AG$118</definedName>
    <definedName function="false" hidden="false" localSheetId="13" name="Swvu_Schedules_" vbProcedure="false">'Roll-10'!$A$121:$M$239</definedName>
    <definedName function="false" hidden="false" localSheetId="13" name="wrn_RollDetail_" vbProcedure="false">{"BookBal",#N/A,FALSE,"Roll";"DailyChange",#N/A,FALSE,"Roll";"Schedules",#N/A,FALSE,"Roll"}</definedName>
    <definedName function="false" hidden="false" localSheetId="13" name="wvu_BookBal_" vbProcedure="false">{TRUE,TRUE,-1.25,-15.5,484.5,276.75,FALSE,TRUE,TRUE,TRUE,0,15,#N/A,18,#N/A,7.70512820512821,24.2307692307692,1,FALSE,FALSE,3,TRUE,1,FALSE,75,"Swvu.BookBal.","ACwvu.BookBal.",#N/A,FALSE,FALSE,0.25,0.25,0.25,0.25,2,"","&amp;L&amp;""Times New Roman,Italic""&amp;A/&amp;F  Prepared By: S. Mills (x3548)&amp;C&amp;""Times New Roman,Italic""Page 1 of 3&amp;R&amp;""Times New Roman,Italic""&amp;D &amp;T",TRUE,FALSE,FALSE,FALSE,1,#N/A,1,1,"=R6C1:R39C18","=R1:R5",#N/A,#N/A,FALSE,FALSE,FALSE,5,65532,65532,FALSE,FALSE,TRUE,TRUE,TRUE}</definedName>
    <definedName function="false" hidden="false" localSheetId="13" name="wvu_DailyChange_" vbProcedure="false">{TRUE,TRUE,-1.25,-15.5,484.5,276.75,FALSE,TRUE,TRUE,TRUE,0,1,#N/A,40,#N/A,7.1025641025641,24.2307692307692,1,FALSE,FALSE,3,TRUE,1,FALSE,75,"Swvu.DailyChange.","ACwvu.DailyChange.",#N/A,FALSE,FALSE,0.25,0.25,0.25,0.25,2,"","&amp;L&amp;""Times New Roman,Italic""&amp;A/&amp;F  Prepared By: S. Mills (x3548)&amp;C&amp;""Times New Roman,Italic""Page 2 of 3&amp;R&amp;""Times New Roman,Italic""&amp;D &amp;T",TRUE,FALSE,FALSE,FALSE,1,#N/A,1,1,"=R40C1:R118C33","=R1:R5",#N/A,#N/A,FALSE,FALSE,FALSE,5,65532,65532,FALSE,FALSE,TRUE,TRUE,TRUE}</definedName>
    <definedName function="false" hidden="false" localSheetId="13" name="wvu_Schedules_" vbProcedure="false">{TRUE,TRUE,-1.25,-15.5,484.5,276.75,FALSE,TRUE,TRUE,TRUE,0,1,#N/A,120,#N/A,7.1025641025641,24.2307692307692,1,FALSE,FALSE,3,TRUE,1,FALSE,75,"Swvu.Schedules.","ACwvu.Schedules.",#N/A,FALSE,FALSE,0.25,0.25,0.25,0.25,2,"","&amp;L&amp;""Times New Roman,Italic""&amp;A/&amp;F  Prepared By: S. Mills (x3548)&amp;C&amp;""Times New Roman,Italic""Page 3 of 3&amp;R&amp;""Times New Roman,Italic""&amp;D &amp;T",TRUE,FALSE,FALSE,FALSE,1,#N/A,1,1,"=R120C1:R238C13","=R1:R5",#N/A,#N/A,FALSE,FALSE,FALSE,5,65532,65532,FALSE,FALSE,TRUE,TRUE,TRUE}</definedName>
    <definedName function="false" hidden="false" localSheetId="13" name="Z_2D5D16D0_8972_11D2_B2F1_00105A0DC12E__wvu_PrintArea" vbProcedure="false">'Roll-10'!$A$6:$R$39</definedName>
    <definedName function="false" hidden="false" localSheetId="13" name="Z_2D5D16D0_8972_11D2_B2F1_00105A0DC12E__wvu_PrintTitles" vbProcedure="false">'Roll-10'!$1:$5</definedName>
    <definedName function="false" hidden="false" localSheetId="13" name="Z_2D5D16DC_8972_11D2_B2F1_00105A0DC12E__wvu_PrintArea" vbProcedure="false">'Roll-10'!$A$40:$AG$118</definedName>
    <definedName function="false" hidden="false" localSheetId="13" name="Z_2D5D16DC_8972_11D2_B2F1_00105A0DC12E__wvu_PrintTitles" vbProcedure="false">'Roll-10'!$1:$5</definedName>
    <definedName function="false" hidden="false" localSheetId="13" name="Z_2D5D16E8_8972_11D2_B2F1_00105A0DC12E__wvu_PrintArea" vbProcedure="false">'Roll-10'!$A$120:$M$238</definedName>
    <definedName function="false" hidden="false" localSheetId="13" name="Z_2D5D16E8_8972_11D2_B2F1_00105A0DC12E__wvu_PrintTitles" vbProcedure="false">'Roll-10'!$1:$5</definedName>
    <definedName function="false" hidden="false" localSheetId="13" name="Z_2E4256D3_6F39_11D2_B505_00104B65F901__wvu_PrintArea" vbProcedure="false">'Roll-10'!$A$6:$R$39</definedName>
    <definedName function="false" hidden="false" localSheetId="13" name="Z_2E4256D3_6F39_11D2_B505_00104B65F901__wvu_PrintTitles" vbProcedure="false">'Roll-10'!$1:$5</definedName>
    <definedName function="false" hidden="false" localSheetId="13" name="Z_2E4256DF_6F39_11D2_B505_00104B65F901__wvu_PrintArea" vbProcedure="false">'Roll-10'!$A$40:$AG$118</definedName>
    <definedName function="false" hidden="false" localSheetId="13" name="Z_2E4256DF_6F39_11D2_B505_00104B65F901__wvu_PrintTitles" vbProcedure="false">'Roll-10'!$1:$5</definedName>
    <definedName function="false" hidden="false" localSheetId="13" name="Z_2E4256EB_6F39_11D2_B505_00104B65F901__wvu_PrintArea" vbProcedure="false">'Roll-10'!$A$120:$M$238</definedName>
    <definedName function="false" hidden="false" localSheetId="13" name="Z_2E4256EB_6F39_11D2_B505_00104B65F901__wvu_PrintTitles" vbProcedure="false">'Roll-10'!$1:$5</definedName>
    <definedName function="false" hidden="false" localSheetId="13" name="Z_3BF41E9D_06AD_11D2_AB17_006097B8A961__wvu_PrintArea" vbProcedure="false">'Roll-10'!$A$6:$R$39</definedName>
    <definedName function="false" hidden="false" localSheetId="13" name="Z_3BF41E9D_06AD_11D2_AB17_006097B8A961__wvu_PrintTitles" vbProcedure="false">'Roll-10'!$1:$5</definedName>
    <definedName function="false" hidden="false" localSheetId="13" name="Z_3BF41EA9_06AD_11D2_AB17_006097B8A961__wvu_PrintArea" vbProcedure="false">'Roll-10'!$A$40:$AG$118</definedName>
    <definedName function="false" hidden="false" localSheetId="13" name="Z_3BF41EA9_06AD_11D2_AB17_006097B8A961__wvu_PrintTitles" vbProcedure="false">'Roll-10'!$1:$5</definedName>
    <definedName function="false" hidden="false" localSheetId="13" name="Z_3BF41EB5_06AD_11D2_AB17_006097B8A961__wvu_PrintArea" vbProcedure="false">'Roll-10'!$A$120:$M$238</definedName>
    <definedName function="false" hidden="false" localSheetId="13" name="Z_3BF41EB5_06AD_11D2_AB17_006097B8A961__wvu_PrintTitles" vbProcedure="false">'Roll-10'!$1:$5</definedName>
    <definedName function="false" hidden="false" localSheetId="13" name="Z_4C8D8CA0_759C_11D2_B509_00104B65F901__wvu_PrintArea" vbProcedure="false">'Roll-10'!$A$6:$R$39</definedName>
    <definedName function="false" hidden="false" localSheetId="13" name="Z_4C8D8CA0_759C_11D2_B509_00104B65F901__wvu_PrintTitles" vbProcedure="false">'Roll-10'!$1:$5</definedName>
    <definedName function="false" hidden="false" localSheetId="13" name="Z_4C8D8CAC_759C_11D2_B509_00104B65F901__wvu_PrintArea" vbProcedure="false">'Roll-10'!$A$40:$AG$118</definedName>
    <definedName function="false" hidden="false" localSheetId="13" name="Z_4C8D8CAC_759C_11D2_B509_00104B65F901__wvu_PrintTitles" vbProcedure="false">'Roll-10'!$1:$5</definedName>
    <definedName function="false" hidden="false" localSheetId="13" name="Z_4C8D8CB8_759C_11D2_B509_00104B65F901__wvu_PrintArea" vbProcedure="false">'Roll-10'!$A$120:$M$238</definedName>
    <definedName function="false" hidden="false" localSheetId="13" name="Z_4C8D8CB8_759C_11D2_B509_00104B65F901__wvu_PrintTitles" vbProcedure="false">'Roll-10'!$1:$5</definedName>
    <definedName function="false" hidden="false" localSheetId="13" name="Z_6CEF0160_83AE_11D2_8220_00105A0DC1E8__wvu_PrintArea" vbProcedure="false">'Roll-10'!$A$6:$R$39</definedName>
    <definedName function="false" hidden="false" localSheetId="13" name="Z_6CEF0160_83AE_11D2_8220_00105A0DC1E8__wvu_PrintTitles" vbProcedure="false">'Roll-10'!$1:$5</definedName>
    <definedName function="false" hidden="false" localSheetId="13" name="Z_6CEF016C_83AE_11D2_8220_00105A0DC1E8__wvu_PrintArea" vbProcedure="false">'Roll-10'!$A$40:$AG$118</definedName>
    <definedName function="false" hidden="false" localSheetId="13" name="Z_6CEF016C_83AE_11D2_8220_00105A0DC1E8__wvu_PrintTitles" vbProcedure="false">'Roll-10'!$1:$5</definedName>
    <definedName function="false" hidden="false" localSheetId="13" name="Z_6CEF0178_83AE_11D2_8220_00105A0DC1E8__wvu_PrintArea" vbProcedure="false">'Roll-10'!$A$120:$M$238</definedName>
    <definedName function="false" hidden="false" localSheetId="13" name="Z_6CEF0178_83AE_11D2_8220_00105A0DC1E8__wvu_PrintTitles" vbProcedure="false">'Roll-10'!$1:$5</definedName>
    <definedName function="false" hidden="false" localSheetId="13" name="Z_7AE071EE_2ADB_11D2_B6B1_0060970EA8F7__wvu_PrintArea" vbProcedure="false">'Roll-10'!$A$6:$R$39</definedName>
    <definedName function="false" hidden="false" localSheetId="13" name="Z_7AE071EE_2ADB_11D2_B6B1_0060970EA8F7__wvu_PrintTitles" vbProcedure="false">'Roll-10'!$1:$5</definedName>
    <definedName function="false" hidden="false" localSheetId="13" name="Z_7AE071FA_2ADB_11D2_B6B1_0060970EA8F7__wvu_PrintArea" vbProcedure="false">'Roll-10'!$A$40:$AG$118</definedName>
    <definedName function="false" hidden="false" localSheetId="13" name="Z_7AE071FA_2ADB_11D2_B6B1_0060970EA8F7__wvu_PrintTitles" vbProcedure="false">'Roll-10'!$1:$5</definedName>
    <definedName function="false" hidden="false" localSheetId="13" name="Z_7AE07206_2ADB_11D2_B6B1_0060970EA8F7__wvu_PrintArea" vbProcedure="false">'Roll-10'!$A$120:$M$238</definedName>
    <definedName function="false" hidden="false" localSheetId="13" name="Z_7AE07206_2ADB_11D2_B6B1_0060970EA8F7__wvu_PrintTitles" vbProcedure="false">'Roll-10'!$1:$5</definedName>
    <definedName function="false" hidden="false" localSheetId="13" name="Z_9CFE3A90_832F_11D2_B2EA_00105A0DC12E__wvu_PrintArea" vbProcedure="false">'Roll-10'!$A$6:$R$39</definedName>
    <definedName function="false" hidden="false" localSheetId="13" name="Z_9CFE3A90_832F_11D2_B2EA_00105A0DC12E__wvu_PrintTitles" vbProcedure="false">'Roll-10'!$1:$5</definedName>
    <definedName function="false" hidden="false" localSheetId="13" name="Z_9CFE3A9C_832F_11D2_B2EA_00105A0DC12E__wvu_PrintArea" vbProcedure="false">'Roll-10'!$A$40:$AG$118</definedName>
    <definedName function="false" hidden="false" localSheetId="13" name="Z_9CFE3A9C_832F_11D2_B2EA_00105A0DC12E__wvu_PrintTitles" vbProcedure="false">'Roll-10'!$1:$5</definedName>
    <definedName function="false" hidden="false" localSheetId="13" name="Z_9CFE3AA8_832F_11D2_B2EA_00105A0DC12E__wvu_PrintArea" vbProcedure="false">'Roll-10'!$A$120:$M$238</definedName>
    <definedName function="false" hidden="false" localSheetId="13" name="Z_9CFE3AA8_832F_11D2_B2EA_00105A0DC12E__wvu_PrintTitles" vbProcedure="false">'Roll-10'!$1:$5</definedName>
    <definedName function="false" hidden="false" localSheetId="13" name="Z_A7002F4D_05E6_11D2_AB16_006097B8A961__wvu_PrintArea" vbProcedure="false">'Roll-10'!$A$6:$R$39</definedName>
    <definedName function="false" hidden="false" localSheetId="13" name="Z_A7002F4D_05E6_11D2_AB16_006097B8A961__wvu_PrintTitles" vbProcedure="false">'Roll-10'!$1:$5</definedName>
    <definedName function="false" hidden="false" localSheetId="13" name="Z_A7002F59_05E6_11D2_AB16_006097B8A961__wvu_PrintArea" vbProcedure="false">'Roll-10'!$A$40:$AG$118</definedName>
    <definedName function="false" hidden="false" localSheetId="13" name="Z_A7002F59_05E6_11D2_AB16_006097B8A961__wvu_PrintTitles" vbProcedure="false">'Roll-10'!$1:$5</definedName>
    <definedName function="false" hidden="false" localSheetId="13" name="Z_A7002F65_05E6_11D2_AB16_006097B8A961__wvu_PrintArea" vbProcedure="false">'Roll-10'!$A$120:$M$238</definedName>
    <definedName function="false" hidden="false" localSheetId="13" name="Z_A7002F65_05E6_11D2_AB16_006097B8A961__wvu_PrintTitles" vbProcedure="false">'Roll-10'!$1:$5</definedName>
    <definedName function="false" hidden="false" localSheetId="13" name="Z_BA215B0D_0511_11D2_AB15_006097B8A961__wvu_PrintArea" vbProcedure="false">'Roll-10'!$A$6:$R$39</definedName>
    <definedName function="false" hidden="false" localSheetId="13" name="Z_BA215B0D_0511_11D2_AB15_006097B8A961__wvu_PrintTitles" vbProcedure="false">'Roll-10'!$1:$5</definedName>
    <definedName function="false" hidden="false" localSheetId="13" name="Z_BA215B19_0511_11D2_AB15_006097B8A961__wvu_PrintArea" vbProcedure="false">'Roll-10'!$A$40:$AG$118</definedName>
    <definedName function="false" hidden="false" localSheetId="13" name="Z_BA215B19_0511_11D2_AB15_006097B8A961__wvu_PrintTitles" vbProcedure="false">'Roll-10'!$1:$5</definedName>
    <definedName function="false" hidden="false" localSheetId="13" name="Z_BA215B25_0511_11D2_AB15_006097B8A961__wvu_PrintArea" vbProcedure="false">'Roll-10'!$A$120:$M$238</definedName>
    <definedName function="false" hidden="false" localSheetId="13" name="Z_BA215B25_0511_11D2_AB15_006097B8A961__wvu_PrintTitles" vbProcedure="false">'Roll-10'!$1:$5</definedName>
    <definedName function="false" hidden="false" localSheetId="13" name="Z_BE025AC4_7EF1_11D2_821B_00105A0DC1E8__wvu_PrintArea" vbProcedure="false">'Roll-10'!$A$6:$R$39</definedName>
    <definedName function="false" hidden="false" localSheetId="13" name="Z_BE025AC4_7EF1_11D2_821B_00105A0DC1E8__wvu_PrintTitles" vbProcedure="false">'Roll-10'!$1:$5</definedName>
    <definedName function="false" hidden="false" localSheetId="13" name="Z_BE025AD0_7EF1_11D2_821B_00105A0DC1E8__wvu_PrintArea" vbProcedure="false">'Roll-10'!$A$40:$AG$118</definedName>
    <definedName function="false" hidden="false" localSheetId="13" name="Z_BE025AD0_7EF1_11D2_821B_00105A0DC1E8__wvu_PrintTitles" vbProcedure="false">'Roll-10'!$1:$5</definedName>
    <definedName function="false" hidden="false" localSheetId="13" name="Z_BE025ADC_7EF1_11D2_821B_00105A0DC1E8__wvu_PrintArea" vbProcedure="false">'Roll-10'!$A$120:$M$238</definedName>
    <definedName function="false" hidden="false" localSheetId="13" name="Z_BE025ADC_7EF1_11D2_821B_00105A0DC1E8__wvu_PrintTitles" vbProcedure="false">'Roll-10'!$1:$5</definedName>
    <definedName function="false" hidden="false" localSheetId="13" name="Z_BE025AF8_7EF1_11D2_821B_00105A0DC1E8__wvu_PrintArea" vbProcedure="false">'Roll-10'!$A$6:$R$39</definedName>
    <definedName function="false" hidden="false" localSheetId="13" name="Z_BE025AF8_7EF1_11D2_821B_00105A0DC1E8__wvu_PrintTitles" vbProcedure="false">'Roll-10'!$1:$5</definedName>
    <definedName function="false" hidden="false" localSheetId="13" name="Z_BE025B04_7EF1_11D2_821B_00105A0DC1E8__wvu_PrintArea" vbProcedure="false">'Roll-10'!$A$40:$AG$118</definedName>
    <definedName function="false" hidden="false" localSheetId="13" name="Z_BE025B04_7EF1_11D2_821B_00105A0DC1E8__wvu_PrintTitles" vbProcedure="false">'Roll-10'!$1:$5</definedName>
    <definedName function="false" hidden="false" localSheetId="13" name="Z_BE025B10_7EF1_11D2_821B_00105A0DC1E8__wvu_PrintArea" vbProcedure="false">'Roll-10'!$A$120:$M$238</definedName>
    <definedName function="false" hidden="false" localSheetId="13" name="Z_BE025B10_7EF1_11D2_821B_00105A0DC1E8__wvu_PrintTitles" vbProcedure="false">'Roll-10'!$1:$5</definedName>
    <definedName function="false" hidden="false" localSheetId="13" name="Z_BE4CC417_8080_11D2_B50C_00104B65F901__wvu_PrintArea" vbProcedure="false">'Roll-10'!$A$6:$R$39</definedName>
    <definedName function="false" hidden="false" localSheetId="13" name="Z_BE4CC417_8080_11D2_B50C_00104B65F901__wvu_PrintTitles" vbProcedure="false">'Roll-10'!$1:$5</definedName>
    <definedName function="false" hidden="false" localSheetId="13" name="Z_BE4CC423_8080_11D2_B50C_00104B65F901__wvu_PrintArea" vbProcedure="false">'Roll-10'!$A$40:$AG$118</definedName>
    <definedName function="false" hidden="false" localSheetId="13" name="Z_BE4CC423_8080_11D2_B50C_00104B65F901__wvu_PrintTitles" vbProcedure="false">'Roll-10'!$1:$5</definedName>
    <definedName function="false" hidden="false" localSheetId="13" name="Z_BE4CC42F_8080_11D2_B50C_00104B65F901__wvu_PrintArea" vbProcedure="false">'Roll-10'!$A$120:$M$238</definedName>
    <definedName function="false" hidden="false" localSheetId="13" name="Z_BE4CC42F_8080_11D2_B50C_00104B65F901__wvu_PrintTitles" vbProcedure="false">'Roll-10'!$1:$5</definedName>
    <definedName function="false" hidden="false" localSheetId="13" name="Z_CE9D9AAA_725B_11D2_B506_00104B65F901__wvu_PrintArea" vbProcedure="false">'Roll-10'!$A$6:$R$39</definedName>
    <definedName function="false" hidden="false" localSheetId="13" name="Z_CE9D9AAA_725B_11D2_B506_00104B65F901__wvu_PrintTitles" vbProcedure="false">'Roll-10'!$1:$5</definedName>
    <definedName function="false" hidden="false" localSheetId="13" name="Z_CE9D9AB6_725B_11D2_B506_00104B65F901__wvu_PrintArea" vbProcedure="false">'Roll-10'!$A$40:$AG$118</definedName>
    <definedName function="false" hidden="false" localSheetId="13" name="Z_CE9D9AB6_725B_11D2_B506_00104B65F901__wvu_PrintTitles" vbProcedure="false">'Roll-10'!$1:$5</definedName>
    <definedName function="false" hidden="false" localSheetId="13" name="Z_CE9D9AC2_725B_11D2_B506_00104B65F901__wvu_PrintArea" vbProcedure="false">'Roll-10'!$A$120:$M$238</definedName>
    <definedName function="false" hidden="false" localSheetId="13" name="Z_CE9D9AC2_725B_11D2_B506_00104B65F901__wvu_PrintTitles" vbProcedure="false">'Roll-10'!$1:$5</definedName>
    <definedName function="false" hidden="false" localSheetId="13" name="Z_DD3D3D6E_6F34_11D2_B505_00104B65F901__wvu_PrintArea" vbProcedure="false">'Roll-10'!$A$6:$R$39</definedName>
    <definedName function="false" hidden="false" localSheetId="13" name="Z_DD3D3D6E_6F34_11D2_B505_00104B65F901__wvu_PrintTitles" vbProcedure="false">'Roll-10'!$1:$5</definedName>
    <definedName function="false" hidden="false" localSheetId="13" name="Z_DD3D3D7A_6F34_11D2_B505_00104B65F901__wvu_PrintArea" vbProcedure="false">'Roll-10'!$A$40:$AG$118</definedName>
    <definedName function="false" hidden="false" localSheetId="13" name="Z_DD3D3D7A_6F34_11D2_B505_00104B65F901__wvu_PrintTitles" vbProcedure="false">'Roll-10'!$1:$5</definedName>
    <definedName function="false" hidden="false" localSheetId="13" name="Z_DD3D3D86_6F34_11D2_B505_00104B65F901__wvu_PrintArea" vbProcedure="false">'Roll-10'!$A$120:$M$238</definedName>
    <definedName function="false" hidden="false" localSheetId="13" name="Z_DD3D3D86_6F34_11D2_B505_00104B65F901__wvu_PrintTitles" vbProcedure="false">'Roll-10'!$1:$5</definedName>
    <definedName function="false" hidden="false" localSheetId="14" name="ACwvu_BookBal_" vbProcedure="false">'Roll-11'!$A$6:$R$40</definedName>
    <definedName function="false" hidden="false" localSheetId="14" name="ACwvu_DailyChange_" vbProcedure="false">'Roll-11'!$A$41:$AG$118</definedName>
    <definedName function="false" hidden="false" localSheetId="14" name="ACwvu_Schedules_" vbProcedure="false">'Roll-11'!$A$121:$M$239</definedName>
    <definedName function="false" hidden="false" localSheetId="14" name="Swvu_BookBal_" vbProcedure="false">'Roll-11'!$A$6:$R$40</definedName>
    <definedName function="false" hidden="false" localSheetId="14" name="Swvu_DailyChange_" vbProcedure="false">'Roll-11'!$A$41:$AG$118</definedName>
    <definedName function="false" hidden="false" localSheetId="14" name="Swvu_Schedules_" vbProcedure="false">'Roll-11'!$A$121:$M$239</definedName>
    <definedName function="false" hidden="false" localSheetId="14" name="wrn_RollDetail_" vbProcedure="false">{"BookBal",#N/A,FALSE,"Roll";"DailyChange",#N/A,FALSE,"Roll";"Schedules",#N/A,FALSE,"Roll"}</definedName>
    <definedName function="false" hidden="false" localSheetId="14" name="wvu_BookBal_" vbProcedure="false">{TRUE,TRUE,-1.25,-15.5,484.5,276.75,FALSE,TRUE,TRUE,TRUE,0,15,#N/A,18,#N/A,7.70512820512821,24.2307692307692,1,FALSE,FALSE,3,TRUE,1,FALSE,75,"Swvu.BookBal.","ACwvu.BookBal.",#N/A,FALSE,FALSE,0.25,0.25,0.25,0.25,2,"","&amp;L&amp;""Times New Roman,Italic""&amp;A/&amp;F  Prepared By: S. Mills (x3548)&amp;C&amp;""Times New Roman,Italic""Page 1 of 3&amp;R&amp;""Times New Roman,Italic""&amp;D &amp;T",TRUE,FALSE,FALSE,FALSE,1,#N/A,1,1,"=R6C1:R39C18","=R1:R5",#N/A,#N/A,FALSE,FALSE,FALSE,5,65532,65532,FALSE,FALSE,TRUE,TRUE,TRUE}</definedName>
    <definedName function="false" hidden="false" localSheetId="14" name="wvu_DailyChange_" vbProcedure="false">{TRUE,TRUE,-1.25,-15.5,484.5,276.75,FALSE,TRUE,TRUE,TRUE,0,1,#N/A,40,#N/A,7.1025641025641,24.2307692307692,1,FALSE,FALSE,3,TRUE,1,FALSE,75,"Swvu.DailyChange.","ACwvu.DailyChange.",#N/A,FALSE,FALSE,0.25,0.25,0.25,0.25,2,"","&amp;L&amp;""Times New Roman,Italic""&amp;A/&amp;F  Prepared By: S. Mills (x3548)&amp;C&amp;""Times New Roman,Italic""Page 2 of 3&amp;R&amp;""Times New Roman,Italic""&amp;D &amp;T",TRUE,FALSE,FALSE,FALSE,1,#N/A,1,1,"=R40C1:R118C33","=R1:R5",#N/A,#N/A,FALSE,FALSE,FALSE,5,65532,65532,FALSE,FALSE,TRUE,TRUE,TRUE}</definedName>
    <definedName function="false" hidden="false" localSheetId="14" name="wvu_Schedules_" vbProcedure="false">{TRUE,TRUE,-1.25,-15.5,484.5,276.75,FALSE,TRUE,TRUE,TRUE,0,1,#N/A,120,#N/A,7.1025641025641,24.2307692307692,1,FALSE,FALSE,3,TRUE,1,FALSE,75,"Swvu.Schedules.","ACwvu.Schedules.",#N/A,FALSE,FALSE,0.25,0.25,0.25,0.25,2,"","&amp;L&amp;""Times New Roman,Italic""&amp;A/&amp;F  Prepared By: S. Mills (x3548)&amp;C&amp;""Times New Roman,Italic""Page 3 of 3&amp;R&amp;""Times New Roman,Italic""&amp;D &amp;T",TRUE,FALSE,FALSE,FALSE,1,#N/A,1,1,"=R120C1:R238C13","=R1:R5",#N/A,#N/A,FALSE,FALSE,FALSE,5,65532,65532,FALSE,FALSE,TRUE,TRUE,TRUE}</definedName>
    <definedName function="false" hidden="false" localSheetId="14" name="Z_2D5D16D1_8972_11D2_B2F1_00105A0DC12E__wvu_PrintArea" vbProcedure="false">'Roll-11'!$A$6:$R$39</definedName>
    <definedName function="false" hidden="false" localSheetId="14" name="Z_2D5D16D1_8972_11D2_B2F1_00105A0DC12E__wvu_PrintTitles" vbProcedure="false">'Roll-11'!$1:$5</definedName>
    <definedName function="false" hidden="false" localSheetId="14" name="Z_2D5D16DD_8972_11D2_B2F1_00105A0DC12E__wvu_PrintArea" vbProcedure="false">'Roll-11'!$A$40:$AG$118</definedName>
    <definedName function="false" hidden="false" localSheetId="14" name="Z_2D5D16DD_8972_11D2_B2F1_00105A0DC12E__wvu_PrintTitles" vbProcedure="false">'Roll-11'!$1:$5</definedName>
    <definedName function="false" hidden="false" localSheetId="14" name="Z_2D5D16E9_8972_11D2_B2F1_00105A0DC12E__wvu_PrintArea" vbProcedure="false">'Roll-11'!$A$120:$M$238</definedName>
    <definedName function="false" hidden="false" localSheetId="14" name="Z_2D5D16E9_8972_11D2_B2F1_00105A0DC12E__wvu_PrintTitles" vbProcedure="false">'Roll-11'!$1:$5</definedName>
    <definedName function="false" hidden="false" localSheetId="14" name="Z_2E4256D4_6F39_11D2_B505_00104B65F901__wvu_PrintArea" vbProcedure="false">'Roll-11'!$A$6:$R$39</definedName>
    <definedName function="false" hidden="false" localSheetId="14" name="Z_2E4256D4_6F39_11D2_B505_00104B65F901__wvu_PrintTitles" vbProcedure="false">'Roll-11'!$1:$5</definedName>
    <definedName function="false" hidden="false" localSheetId="14" name="Z_2E4256E0_6F39_11D2_B505_00104B65F901__wvu_PrintArea" vbProcedure="false">'Roll-11'!$A$40:$AG$118</definedName>
    <definedName function="false" hidden="false" localSheetId="14" name="Z_2E4256E0_6F39_11D2_B505_00104B65F901__wvu_PrintTitles" vbProcedure="false">'Roll-11'!$1:$5</definedName>
    <definedName function="false" hidden="false" localSheetId="14" name="Z_2E4256EC_6F39_11D2_B505_00104B65F901__wvu_PrintArea" vbProcedure="false">'Roll-11'!$A$120:$M$238</definedName>
    <definedName function="false" hidden="false" localSheetId="14" name="Z_2E4256EC_6F39_11D2_B505_00104B65F901__wvu_PrintTitles" vbProcedure="false">'Roll-11'!$1:$5</definedName>
    <definedName function="false" hidden="false" localSheetId="14" name="Z_3BF41E9E_06AD_11D2_AB17_006097B8A961__wvu_PrintArea" vbProcedure="false">'Roll-11'!$A$6:$R$39</definedName>
    <definedName function="false" hidden="false" localSheetId="14" name="Z_3BF41E9E_06AD_11D2_AB17_006097B8A961__wvu_PrintTitles" vbProcedure="false">'Roll-11'!$1:$5</definedName>
    <definedName function="false" hidden="false" localSheetId="14" name="Z_3BF41EAA_06AD_11D2_AB17_006097B8A961__wvu_PrintArea" vbProcedure="false">'Roll-11'!$A$40:$AG$118</definedName>
    <definedName function="false" hidden="false" localSheetId="14" name="Z_3BF41EAA_06AD_11D2_AB17_006097B8A961__wvu_PrintTitles" vbProcedure="false">'Roll-11'!$1:$5</definedName>
    <definedName function="false" hidden="false" localSheetId="14" name="Z_3BF41EB6_06AD_11D2_AB17_006097B8A961__wvu_PrintArea" vbProcedure="false">'Roll-11'!$A$120:$M$238</definedName>
    <definedName function="false" hidden="false" localSheetId="14" name="Z_3BF41EB6_06AD_11D2_AB17_006097B8A961__wvu_PrintTitles" vbProcedure="false">'Roll-11'!$1:$5</definedName>
    <definedName function="false" hidden="false" localSheetId="14" name="Z_4C8D8CA1_759C_11D2_B509_00104B65F901__wvu_PrintArea" vbProcedure="false">'Roll-11'!$A$6:$R$39</definedName>
    <definedName function="false" hidden="false" localSheetId="14" name="Z_4C8D8CA1_759C_11D2_B509_00104B65F901__wvu_PrintTitles" vbProcedure="false">'Roll-11'!$1:$5</definedName>
    <definedName function="false" hidden="false" localSheetId="14" name="Z_4C8D8CAD_759C_11D2_B509_00104B65F901__wvu_PrintArea" vbProcedure="false">'Roll-11'!$A$40:$AG$118</definedName>
    <definedName function="false" hidden="false" localSheetId="14" name="Z_4C8D8CAD_759C_11D2_B509_00104B65F901__wvu_PrintTitles" vbProcedure="false">'Roll-11'!$1:$5</definedName>
    <definedName function="false" hidden="false" localSheetId="14" name="Z_4C8D8CB9_759C_11D2_B509_00104B65F901__wvu_PrintArea" vbProcedure="false">'Roll-11'!$A$120:$M$238</definedName>
    <definedName function="false" hidden="false" localSheetId="14" name="Z_4C8D8CB9_759C_11D2_B509_00104B65F901__wvu_PrintTitles" vbProcedure="false">'Roll-11'!$1:$5</definedName>
    <definedName function="false" hidden="false" localSheetId="14" name="Z_6CEF0161_83AE_11D2_8220_00105A0DC1E8__wvu_PrintArea" vbProcedure="false">'Roll-11'!$A$6:$R$39</definedName>
    <definedName function="false" hidden="false" localSheetId="14" name="Z_6CEF0161_83AE_11D2_8220_00105A0DC1E8__wvu_PrintTitles" vbProcedure="false">'Roll-11'!$1:$5</definedName>
    <definedName function="false" hidden="false" localSheetId="14" name="Z_6CEF016D_83AE_11D2_8220_00105A0DC1E8__wvu_PrintArea" vbProcedure="false">'Roll-11'!$A$40:$AG$118</definedName>
    <definedName function="false" hidden="false" localSheetId="14" name="Z_6CEF016D_83AE_11D2_8220_00105A0DC1E8__wvu_PrintTitles" vbProcedure="false">'Roll-11'!$1:$5</definedName>
    <definedName function="false" hidden="false" localSheetId="14" name="Z_6CEF0179_83AE_11D2_8220_00105A0DC1E8__wvu_PrintArea" vbProcedure="false">'Roll-11'!$A$120:$M$238</definedName>
    <definedName function="false" hidden="false" localSheetId="14" name="Z_6CEF0179_83AE_11D2_8220_00105A0DC1E8__wvu_PrintTitles" vbProcedure="false">'Roll-11'!$1:$5</definedName>
    <definedName function="false" hidden="false" localSheetId="14" name="Z_7AE071EF_2ADB_11D2_B6B1_0060970EA8F7__wvu_PrintArea" vbProcedure="false">'Roll-11'!$A$6:$R$39</definedName>
    <definedName function="false" hidden="false" localSheetId="14" name="Z_7AE071EF_2ADB_11D2_B6B1_0060970EA8F7__wvu_PrintTitles" vbProcedure="false">'Roll-11'!$1:$5</definedName>
    <definedName function="false" hidden="false" localSheetId="14" name="Z_7AE071FB_2ADB_11D2_B6B1_0060970EA8F7__wvu_PrintArea" vbProcedure="false">'Roll-11'!$A$40:$AG$118</definedName>
    <definedName function="false" hidden="false" localSheetId="14" name="Z_7AE071FB_2ADB_11D2_B6B1_0060970EA8F7__wvu_PrintTitles" vbProcedure="false">'Roll-11'!$1:$5</definedName>
    <definedName function="false" hidden="false" localSheetId="14" name="Z_7AE07207_2ADB_11D2_B6B1_0060970EA8F7__wvu_PrintArea" vbProcedure="false">'Roll-11'!$A$120:$M$238</definedName>
    <definedName function="false" hidden="false" localSheetId="14" name="Z_7AE07207_2ADB_11D2_B6B1_0060970EA8F7__wvu_PrintTitles" vbProcedure="false">'Roll-11'!$1:$5</definedName>
    <definedName function="false" hidden="false" localSheetId="14" name="Z_9CFE3A91_832F_11D2_B2EA_00105A0DC12E__wvu_PrintArea" vbProcedure="false">'Roll-11'!$A$6:$R$39</definedName>
    <definedName function="false" hidden="false" localSheetId="14" name="Z_9CFE3A91_832F_11D2_B2EA_00105A0DC12E__wvu_PrintTitles" vbProcedure="false">'Roll-11'!$1:$5</definedName>
    <definedName function="false" hidden="false" localSheetId="14" name="Z_9CFE3A9D_832F_11D2_B2EA_00105A0DC12E__wvu_PrintArea" vbProcedure="false">'Roll-11'!$A$40:$AG$118</definedName>
    <definedName function="false" hidden="false" localSheetId="14" name="Z_9CFE3A9D_832F_11D2_B2EA_00105A0DC12E__wvu_PrintTitles" vbProcedure="false">'Roll-11'!$1:$5</definedName>
    <definedName function="false" hidden="false" localSheetId="14" name="Z_9CFE3AA9_832F_11D2_B2EA_00105A0DC12E__wvu_PrintArea" vbProcedure="false">'Roll-11'!$A$120:$M$238</definedName>
    <definedName function="false" hidden="false" localSheetId="14" name="Z_9CFE3AA9_832F_11D2_B2EA_00105A0DC12E__wvu_PrintTitles" vbProcedure="false">'Roll-11'!$1:$5</definedName>
    <definedName function="false" hidden="false" localSheetId="14" name="Z_A7002F4E_05E6_11D2_AB16_006097B8A961__wvu_PrintArea" vbProcedure="false">'Roll-11'!$A$6:$R$39</definedName>
    <definedName function="false" hidden="false" localSheetId="14" name="Z_A7002F4E_05E6_11D2_AB16_006097B8A961__wvu_PrintTitles" vbProcedure="false">'Roll-11'!$1:$5</definedName>
    <definedName function="false" hidden="false" localSheetId="14" name="Z_A7002F5A_05E6_11D2_AB16_006097B8A961__wvu_PrintArea" vbProcedure="false">'Roll-11'!$A$40:$AG$118</definedName>
    <definedName function="false" hidden="false" localSheetId="14" name="Z_A7002F5A_05E6_11D2_AB16_006097B8A961__wvu_PrintTitles" vbProcedure="false">'Roll-11'!$1:$5</definedName>
    <definedName function="false" hidden="false" localSheetId="14" name="Z_A7002F66_05E6_11D2_AB16_006097B8A961__wvu_PrintArea" vbProcedure="false">'Roll-11'!$A$120:$M$238</definedName>
    <definedName function="false" hidden="false" localSheetId="14" name="Z_A7002F66_05E6_11D2_AB16_006097B8A961__wvu_PrintTitles" vbProcedure="false">'Roll-11'!$1:$5</definedName>
    <definedName function="false" hidden="false" localSheetId="14" name="Z_BA215B0E_0511_11D2_AB15_006097B8A961__wvu_PrintArea" vbProcedure="false">'Roll-11'!$A$6:$R$39</definedName>
    <definedName function="false" hidden="false" localSheetId="14" name="Z_BA215B0E_0511_11D2_AB15_006097B8A961__wvu_PrintTitles" vbProcedure="false">'Roll-11'!$1:$5</definedName>
    <definedName function="false" hidden="false" localSheetId="14" name="Z_BA215B1A_0511_11D2_AB15_006097B8A961__wvu_PrintArea" vbProcedure="false">'Roll-11'!$A$40:$AG$118</definedName>
    <definedName function="false" hidden="false" localSheetId="14" name="Z_BA215B1A_0511_11D2_AB15_006097B8A961__wvu_PrintTitles" vbProcedure="false">'Roll-11'!$1:$5</definedName>
    <definedName function="false" hidden="false" localSheetId="14" name="Z_BA215B26_0511_11D2_AB15_006097B8A961__wvu_PrintArea" vbProcedure="false">'Roll-11'!$A$120:$M$238</definedName>
    <definedName function="false" hidden="false" localSheetId="14" name="Z_BA215B26_0511_11D2_AB15_006097B8A961__wvu_PrintTitles" vbProcedure="false">'Roll-11'!$1:$5</definedName>
    <definedName function="false" hidden="false" localSheetId="14" name="Z_BE025AC5_7EF1_11D2_821B_00105A0DC1E8__wvu_PrintArea" vbProcedure="false">'Roll-11'!$A$6:$R$39</definedName>
    <definedName function="false" hidden="false" localSheetId="14" name="Z_BE025AC5_7EF1_11D2_821B_00105A0DC1E8__wvu_PrintTitles" vbProcedure="false">'Roll-11'!$1:$5</definedName>
    <definedName function="false" hidden="false" localSheetId="14" name="Z_BE025AD1_7EF1_11D2_821B_00105A0DC1E8__wvu_PrintArea" vbProcedure="false">'Roll-11'!$A$40:$AG$118</definedName>
    <definedName function="false" hidden="false" localSheetId="14" name="Z_BE025AD1_7EF1_11D2_821B_00105A0DC1E8__wvu_PrintTitles" vbProcedure="false">'Roll-11'!$1:$5</definedName>
    <definedName function="false" hidden="false" localSheetId="14" name="Z_BE025ADD_7EF1_11D2_821B_00105A0DC1E8__wvu_PrintArea" vbProcedure="false">'Roll-11'!$A$120:$M$238</definedName>
    <definedName function="false" hidden="false" localSheetId="14" name="Z_BE025ADD_7EF1_11D2_821B_00105A0DC1E8__wvu_PrintTitles" vbProcedure="false">'Roll-11'!$1:$5</definedName>
    <definedName function="false" hidden="false" localSheetId="14" name="Z_BE025AF9_7EF1_11D2_821B_00105A0DC1E8__wvu_PrintArea" vbProcedure="false">'Roll-11'!$A$6:$R$39</definedName>
    <definedName function="false" hidden="false" localSheetId="14" name="Z_BE025AF9_7EF1_11D2_821B_00105A0DC1E8__wvu_PrintTitles" vbProcedure="false">'Roll-11'!$1:$5</definedName>
    <definedName function="false" hidden="false" localSheetId="14" name="Z_BE025B05_7EF1_11D2_821B_00105A0DC1E8__wvu_PrintArea" vbProcedure="false">'Roll-11'!$A$40:$AG$118</definedName>
    <definedName function="false" hidden="false" localSheetId="14" name="Z_BE025B05_7EF1_11D2_821B_00105A0DC1E8__wvu_PrintTitles" vbProcedure="false">'Roll-11'!$1:$5</definedName>
    <definedName function="false" hidden="false" localSheetId="14" name="Z_BE025B11_7EF1_11D2_821B_00105A0DC1E8__wvu_PrintArea" vbProcedure="false">'Roll-11'!$A$120:$M$238</definedName>
    <definedName function="false" hidden="false" localSheetId="14" name="Z_BE025B11_7EF1_11D2_821B_00105A0DC1E8__wvu_PrintTitles" vbProcedure="false">'Roll-11'!$1:$5</definedName>
    <definedName function="false" hidden="false" localSheetId="14" name="Z_BE4CC418_8080_11D2_B50C_00104B65F901__wvu_PrintArea" vbProcedure="false">'Roll-11'!$A$6:$R$39</definedName>
    <definedName function="false" hidden="false" localSheetId="14" name="Z_BE4CC418_8080_11D2_B50C_00104B65F901__wvu_PrintTitles" vbProcedure="false">'Roll-11'!$1:$5</definedName>
    <definedName function="false" hidden="false" localSheetId="14" name="Z_BE4CC424_8080_11D2_B50C_00104B65F901__wvu_PrintArea" vbProcedure="false">'Roll-11'!$A$40:$AG$118</definedName>
    <definedName function="false" hidden="false" localSheetId="14" name="Z_BE4CC424_8080_11D2_B50C_00104B65F901__wvu_PrintTitles" vbProcedure="false">'Roll-11'!$1:$5</definedName>
    <definedName function="false" hidden="false" localSheetId="14" name="Z_BE4CC430_8080_11D2_B50C_00104B65F901__wvu_PrintArea" vbProcedure="false">'Roll-11'!$A$120:$M$238</definedName>
    <definedName function="false" hidden="false" localSheetId="14" name="Z_BE4CC430_8080_11D2_B50C_00104B65F901__wvu_PrintTitles" vbProcedure="false">'Roll-11'!$1:$5</definedName>
    <definedName function="false" hidden="false" localSheetId="14" name="Z_CE9D9AAB_725B_11D2_B506_00104B65F901__wvu_PrintArea" vbProcedure="false">'Roll-11'!$A$6:$R$39</definedName>
    <definedName function="false" hidden="false" localSheetId="14" name="Z_CE9D9AAB_725B_11D2_B506_00104B65F901__wvu_PrintTitles" vbProcedure="false">'Roll-11'!$1:$5</definedName>
    <definedName function="false" hidden="false" localSheetId="14" name="Z_CE9D9AB7_725B_11D2_B506_00104B65F901__wvu_PrintArea" vbProcedure="false">'Roll-11'!$A$40:$AG$118</definedName>
    <definedName function="false" hidden="false" localSheetId="14" name="Z_CE9D9AB7_725B_11D2_B506_00104B65F901__wvu_PrintTitles" vbProcedure="false">'Roll-11'!$1:$5</definedName>
    <definedName function="false" hidden="false" localSheetId="14" name="Z_CE9D9AC3_725B_11D2_B506_00104B65F901__wvu_PrintArea" vbProcedure="false">'Roll-11'!$A$120:$M$238</definedName>
    <definedName function="false" hidden="false" localSheetId="14" name="Z_CE9D9AC3_725B_11D2_B506_00104B65F901__wvu_PrintTitles" vbProcedure="false">'Roll-11'!$1:$5</definedName>
    <definedName function="false" hidden="false" localSheetId="14" name="Z_DD3D3D6F_6F34_11D2_B505_00104B65F901__wvu_PrintArea" vbProcedure="false">'Roll-11'!$A$6:$R$39</definedName>
    <definedName function="false" hidden="false" localSheetId="14" name="Z_DD3D3D6F_6F34_11D2_B505_00104B65F901__wvu_PrintTitles" vbProcedure="false">'Roll-11'!$1:$5</definedName>
    <definedName function="false" hidden="false" localSheetId="14" name="Z_DD3D3D7B_6F34_11D2_B505_00104B65F901__wvu_PrintArea" vbProcedure="false">'Roll-11'!$A$40:$AG$118</definedName>
    <definedName function="false" hidden="false" localSheetId="14" name="Z_DD3D3D7B_6F34_11D2_B505_00104B65F901__wvu_PrintTitles" vbProcedure="false">'Roll-11'!$1:$5</definedName>
    <definedName function="false" hidden="false" localSheetId="14" name="Z_DD3D3D87_6F34_11D2_B505_00104B65F901__wvu_PrintArea" vbProcedure="false">'Roll-11'!$A$120:$M$238</definedName>
    <definedName function="false" hidden="false" localSheetId="14" name="Z_DD3D3D87_6F34_11D2_B505_00104B65F901__wvu_PrintTitles" vbProcedure="false">'Roll-11'!$1:$5</definedName>
    <definedName function="false" hidden="false" localSheetId="15" name="ACwvu_BookBal_" vbProcedure="false">'Roll-12'!$A$6:$R$40</definedName>
    <definedName function="false" hidden="false" localSheetId="15" name="ACwvu_DailyChange_" vbProcedure="false">'Roll-12'!$A$41:$AG$118</definedName>
    <definedName function="false" hidden="false" localSheetId="15" name="ACwvu_Schedules_" vbProcedure="false">'Roll-12'!$A$121:$M$239</definedName>
    <definedName function="false" hidden="false" localSheetId="15" name="Swvu_BookBal_" vbProcedure="false">'Roll-12'!$A$6:$R$40</definedName>
    <definedName function="false" hidden="false" localSheetId="15" name="Swvu_DailyChange_" vbProcedure="false">'Roll-12'!$A$41:$AG$118</definedName>
    <definedName function="false" hidden="false" localSheetId="15" name="Swvu_Schedules_" vbProcedure="false">'Roll-12'!$A$121:$M$239</definedName>
    <definedName function="false" hidden="false" localSheetId="15" name="wrn_RollDetail_" vbProcedure="false">{"BookBal",#N/A,FALSE,"Roll";"DailyChange",#N/A,FALSE,"Roll";"Schedules",#N/A,FALSE,"Roll"}</definedName>
    <definedName function="false" hidden="false" localSheetId="15" name="wvu_BookBal_" vbProcedure="false">{TRUE,TRUE,-1.25,-15.5,484.5,276.75,FALSE,TRUE,TRUE,TRUE,0,15,#N/A,18,#N/A,7.70512820512821,24.2307692307692,1,FALSE,FALSE,3,TRUE,1,FALSE,75,"Swvu.BookBal.","ACwvu.BookBal.",#N/A,FALSE,FALSE,0.25,0.25,0.25,0.25,2,"","&amp;L&amp;""Times New Roman,Italic""&amp;A/&amp;F  Prepared By: S. Mills (x3548)&amp;C&amp;""Times New Roman,Italic""Page 1 of 3&amp;R&amp;""Times New Roman,Italic""&amp;D &amp;T",TRUE,FALSE,FALSE,FALSE,1,#N/A,1,1,"=R6C1:R39C18","=R1:R5",#N/A,#N/A,FALSE,FALSE,FALSE,5,65532,65532,FALSE,FALSE,TRUE,TRUE,TRUE}</definedName>
    <definedName function="false" hidden="false" localSheetId="15" name="wvu_DailyChange_" vbProcedure="false">{TRUE,TRUE,-1.25,-15.5,484.5,276.75,FALSE,TRUE,TRUE,TRUE,0,1,#N/A,40,#N/A,7.1025641025641,24.2307692307692,1,FALSE,FALSE,3,TRUE,1,FALSE,75,"Swvu.DailyChange.","ACwvu.DailyChange.",#N/A,FALSE,FALSE,0.25,0.25,0.25,0.25,2,"","&amp;L&amp;""Times New Roman,Italic""&amp;A/&amp;F  Prepared By: S. Mills (x3548)&amp;C&amp;""Times New Roman,Italic""Page 2 of 3&amp;R&amp;""Times New Roman,Italic""&amp;D &amp;T",TRUE,FALSE,FALSE,FALSE,1,#N/A,1,1,"=R40C1:R118C33","=R1:R5",#N/A,#N/A,FALSE,FALSE,FALSE,5,65532,65532,FALSE,FALSE,TRUE,TRUE,TRUE}</definedName>
    <definedName function="false" hidden="false" localSheetId="15" name="wvu_Schedules_" vbProcedure="false">{TRUE,TRUE,-1.25,-15.5,484.5,276.75,FALSE,TRUE,TRUE,TRUE,0,1,#N/A,120,#N/A,7.1025641025641,24.2307692307692,1,FALSE,FALSE,3,TRUE,1,FALSE,75,"Swvu.Schedules.","ACwvu.Schedules.",#N/A,FALSE,FALSE,0.25,0.25,0.25,0.25,2,"","&amp;L&amp;""Times New Roman,Italic""&amp;A/&amp;F  Prepared By: S. Mills (x3548)&amp;C&amp;""Times New Roman,Italic""Page 3 of 3&amp;R&amp;""Times New Roman,Italic""&amp;D &amp;T",TRUE,FALSE,FALSE,FALSE,1,#N/A,1,1,"=R120C1:R238C13","=R1:R5",#N/A,#N/A,FALSE,FALSE,FALSE,5,65532,65532,FALSE,FALSE,TRUE,TRUE,TRUE}</definedName>
    <definedName function="false" hidden="false" localSheetId="15" name="Z_2D5D16D2_8972_11D2_B2F1_00105A0DC12E__wvu_PrintArea" vbProcedure="false">'Roll-12'!$A$6:$R$39</definedName>
    <definedName function="false" hidden="false" localSheetId="15" name="Z_2D5D16D2_8972_11D2_B2F1_00105A0DC12E__wvu_PrintTitles" vbProcedure="false">'Roll-12'!$1:$5</definedName>
    <definedName function="false" hidden="false" localSheetId="15" name="Z_2D5D16DE_8972_11D2_B2F1_00105A0DC12E__wvu_PrintArea" vbProcedure="false">'Roll-12'!$A$40:$AG$118</definedName>
    <definedName function="false" hidden="false" localSheetId="15" name="Z_2D5D16DE_8972_11D2_B2F1_00105A0DC12E__wvu_PrintTitles" vbProcedure="false">'Roll-12'!$1:$5</definedName>
    <definedName function="false" hidden="false" localSheetId="15" name="Z_2D5D16EA_8972_11D2_B2F1_00105A0DC12E__wvu_PrintArea" vbProcedure="false">'Roll-12'!$A$120:$M$238</definedName>
    <definedName function="false" hidden="false" localSheetId="15" name="Z_2D5D16EA_8972_11D2_B2F1_00105A0DC12E__wvu_PrintTitles" vbProcedure="false">'Roll-12'!$1:$5</definedName>
    <definedName function="false" hidden="false" localSheetId="15" name="Z_2E4256D5_6F39_11D2_B505_00104B65F901__wvu_PrintArea" vbProcedure="false">'Roll-12'!$A$6:$R$39</definedName>
    <definedName function="false" hidden="false" localSheetId="15" name="Z_2E4256D5_6F39_11D2_B505_00104B65F901__wvu_PrintTitles" vbProcedure="false">'Roll-12'!$1:$5</definedName>
    <definedName function="false" hidden="false" localSheetId="15" name="Z_2E4256E1_6F39_11D2_B505_00104B65F901__wvu_PrintArea" vbProcedure="false">'Roll-12'!$A$40:$AG$118</definedName>
    <definedName function="false" hidden="false" localSheetId="15" name="Z_2E4256E1_6F39_11D2_B505_00104B65F901__wvu_PrintTitles" vbProcedure="false">'Roll-12'!$1:$5</definedName>
    <definedName function="false" hidden="false" localSheetId="15" name="Z_2E4256ED_6F39_11D2_B505_00104B65F901__wvu_PrintArea" vbProcedure="false">'Roll-12'!$A$120:$M$238</definedName>
    <definedName function="false" hidden="false" localSheetId="15" name="Z_2E4256ED_6F39_11D2_B505_00104B65F901__wvu_PrintTitles" vbProcedure="false">'Roll-12'!$1:$5</definedName>
    <definedName function="false" hidden="false" localSheetId="15" name="Z_3BF41E9F_06AD_11D2_AB17_006097B8A961__wvu_PrintArea" vbProcedure="false">'Roll-12'!$A$6:$R$39</definedName>
    <definedName function="false" hidden="false" localSheetId="15" name="Z_3BF41E9F_06AD_11D2_AB17_006097B8A961__wvu_PrintTitles" vbProcedure="false">'Roll-12'!$1:$5</definedName>
    <definedName function="false" hidden="false" localSheetId="15" name="Z_3BF41EAB_06AD_11D2_AB17_006097B8A961__wvu_PrintArea" vbProcedure="false">'Roll-12'!$A$40:$AG$118</definedName>
    <definedName function="false" hidden="false" localSheetId="15" name="Z_3BF41EAB_06AD_11D2_AB17_006097B8A961__wvu_PrintTitles" vbProcedure="false">'Roll-12'!$1:$5</definedName>
    <definedName function="false" hidden="false" localSheetId="15" name="Z_3BF41EB7_06AD_11D2_AB17_006097B8A961__wvu_PrintArea" vbProcedure="false">'Roll-12'!$A$120:$M$238</definedName>
    <definedName function="false" hidden="false" localSheetId="15" name="Z_3BF41EB7_06AD_11D2_AB17_006097B8A961__wvu_PrintTitles" vbProcedure="false">'Roll-12'!$1:$5</definedName>
    <definedName function="false" hidden="false" localSheetId="15" name="Z_4C8D8CA2_759C_11D2_B509_00104B65F901__wvu_PrintArea" vbProcedure="false">'Roll-12'!$A$6:$R$39</definedName>
    <definedName function="false" hidden="false" localSheetId="15" name="Z_4C8D8CA2_759C_11D2_B509_00104B65F901__wvu_PrintTitles" vbProcedure="false">'Roll-12'!$1:$5</definedName>
    <definedName function="false" hidden="false" localSheetId="15" name="Z_4C8D8CAE_759C_11D2_B509_00104B65F901__wvu_PrintArea" vbProcedure="false">'Roll-12'!$A$40:$AG$118</definedName>
    <definedName function="false" hidden="false" localSheetId="15" name="Z_4C8D8CAE_759C_11D2_B509_00104B65F901__wvu_PrintTitles" vbProcedure="false">'Roll-12'!$1:$5</definedName>
    <definedName function="false" hidden="false" localSheetId="15" name="Z_4C8D8CBA_759C_11D2_B509_00104B65F901__wvu_PrintArea" vbProcedure="false">'Roll-12'!$A$120:$M$238</definedName>
    <definedName function="false" hidden="false" localSheetId="15" name="Z_4C8D8CBA_759C_11D2_B509_00104B65F901__wvu_PrintTitles" vbProcedure="false">'Roll-12'!$1:$5</definedName>
    <definedName function="false" hidden="false" localSheetId="15" name="Z_6CEF0162_83AE_11D2_8220_00105A0DC1E8__wvu_PrintArea" vbProcedure="false">'Roll-12'!$A$6:$R$39</definedName>
    <definedName function="false" hidden="false" localSheetId="15" name="Z_6CEF0162_83AE_11D2_8220_00105A0DC1E8__wvu_PrintTitles" vbProcedure="false">'Roll-12'!$1:$5</definedName>
    <definedName function="false" hidden="false" localSheetId="15" name="Z_6CEF016E_83AE_11D2_8220_00105A0DC1E8__wvu_PrintArea" vbProcedure="false">'Roll-12'!$A$40:$AG$118</definedName>
    <definedName function="false" hidden="false" localSheetId="15" name="Z_6CEF016E_83AE_11D2_8220_00105A0DC1E8__wvu_PrintTitles" vbProcedure="false">'Roll-12'!$1:$5</definedName>
    <definedName function="false" hidden="false" localSheetId="15" name="Z_6CEF017A_83AE_11D2_8220_00105A0DC1E8__wvu_PrintArea" vbProcedure="false">'Roll-12'!$A$120:$M$238</definedName>
    <definedName function="false" hidden="false" localSheetId="15" name="Z_6CEF017A_83AE_11D2_8220_00105A0DC1E8__wvu_PrintTitles" vbProcedure="false">'Roll-12'!$1:$5</definedName>
    <definedName function="false" hidden="false" localSheetId="15" name="Z_7AE071F0_2ADB_11D2_B6B1_0060970EA8F7__wvu_PrintArea" vbProcedure="false">'Roll-12'!$A$6:$R$39</definedName>
    <definedName function="false" hidden="false" localSheetId="15" name="Z_7AE071F0_2ADB_11D2_B6B1_0060970EA8F7__wvu_PrintTitles" vbProcedure="false">'Roll-12'!$1:$5</definedName>
    <definedName function="false" hidden="false" localSheetId="15" name="Z_7AE071FC_2ADB_11D2_B6B1_0060970EA8F7__wvu_PrintArea" vbProcedure="false">'Roll-12'!$A$40:$AG$118</definedName>
    <definedName function="false" hidden="false" localSheetId="15" name="Z_7AE071FC_2ADB_11D2_B6B1_0060970EA8F7__wvu_PrintTitles" vbProcedure="false">'Roll-12'!$1:$5</definedName>
    <definedName function="false" hidden="false" localSheetId="15" name="Z_7AE07208_2ADB_11D2_B6B1_0060970EA8F7__wvu_PrintArea" vbProcedure="false">'Roll-12'!$A$120:$M$238</definedName>
    <definedName function="false" hidden="false" localSheetId="15" name="Z_7AE07208_2ADB_11D2_B6B1_0060970EA8F7__wvu_PrintTitles" vbProcedure="false">'Roll-12'!$1:$5</definedName>
    <definedName function="false" hidden="false" localSheetId="15" name="Z_9CFE3A92_832F_11D2_B2EA_00105A0DC12E__wvu_PrintArea" vbProcedure="false">'Roll-12'!$A$6:$R$39</definedName>
    <definedName function="false" hidden="false" localSheetId="15" name="Z_9CFE3A92_832F_11D2_B2EA_00105A0DC12E__wvu_PrintTitles" vbProcedure="false">'Roll-12'!$1:$5</definedName>
    <definedName function="false" hidden="false" localSheetId="15" name="Z_9CFE3A9E_832F_11D2_B2EA_00105A0DC12E__wvu_PrintArea" vbProcedure="false">'Roll-12'!$A$40:$AG$118</definedName>
    <definedName function="false" hidden="false" localSheetId="15" name="Z_9CFE3A9E_832F_11D2_B2EA_00105A0DC12E__wvu_PrintTitles" vbProcedure="false">'Roll-12'!$1:$5</definedName>
    <definedName function="false" hidden="false" localSheetId="15" name="Z_9CFE3AAA_832F_11D2_B2EA_00105A0DC12E__wvu_PrintArea" vbProcedure="false">'Roll-12'!$A$120:$M$238</definedName>
    <definedName function="false" hidden="false" localSheetId="15" name="Z_9CFE3AAA_832F_11D2_B2EA_00105A0DC12E__wvu_PrintTitles" vbProcedure="false">'Roll-12'!$1:$5</definedName>
    <definedName function="false" hidden="false" localSheetId="15" name="Z_A7002F4F_05E6_11D2_AB16_006097B8A961__wvu_PrintArea" vbProcedure="false">'Roll-12'!$A$6:$R$39</definedName>
    <definedName function="false" hidden="false" localSheetId="15" name="Z_A7002F4F_05E6_11D2_AB16_006097B8A961__wvu_PrintTitles" vbProcedure="false">'Roll-12'!$1:$5</definedName>
    <definedName function="false" hidden="false" localSheetId="15" name="Z_A7002F5B_05E6_11D2_AB16_006097B8A961__wvu_PrintArea" vbProcedure="false">'Roll-12'!$A$40:$AG$118</definedName>
    <definedName function="false" hidden="false" localSheetId="15" name="Z_A7002F5B_05E6_11D2_AB16_006097B8A961__wvu_PrintTitles" vbProcedure="false">'Roll-12'!$1:$5</definedName>
    <definedName function="false" hidden="false" localSheetId="15" name="Z_A7002F67_05E6_11D2_AB16_006097B8A961__wvu_PrintArea" vbProcedure="false">'Roll-12'!$A$120:$M$238</definedName>
    <definedName function="false" hidden="false" localSheetId="15" name="Z_A7002F67_05E6_11D2_AB16_006097B8A961__wvu_PrintTitles" vbProcedure="false">'Roll-12'!$1:$5</definedName>
    <definedName function="false" hidden="false" localSheetId="15" name="Z_BA215B0F_0511_11D2_AB15_006097B8A961__wvu_PrintArea" vbProcedure="false">'Roll-12'!$A$6:$R$39</definedName>
    <definedName function="false" hidden="false" localSheetId="15" name="Z_BA215B0F_0511_11D2_AB15_006097B8A961__wvu_PrintTitles" vbProcedure="false">'Roll-12'!$1:$5</definedName>
    <definedName function="false" hidden="false" localSheetId="15" name="Z_BA215B1B_0511_11D2_AB15_006097B8A961__wvu_PrintArea" vbProcedure="false">'Roll-12'!$A$40:$AG$118</definedName>
    <definedName function="false" hidden="false" localSheetId="15" name="Z_BA215B1B_0511_11D2_AB15_006097B8A961__wvu_PrintTitles" vbProcedure="false">'Roll-12'!$1:$5</definedName>
    <definedName function="false" hidden="false" localSheetId="15" name="Z_BA215B27_0511_11D2_AB15_006097B8A961__wvu_PrintArea" vbProcedure="false">'Roll-12'!$A$120:$M$238</definedName>
    <definedName function="false" hidden="false" localSheetId="15" name="Z_BA215B27_0511_11D2_AB15_006097B8A961__wvu_PrintTitles" vbProcedure="false">'Roll-12'!$1:$5</definedName>
    <definedName function="false" hidden="false" localSheetId="15" name="Z_BE025AC6_7EF1_11D2_821B_00105A0DC1E8__wvu_PrintArea" vbProcedure="false">'Roll-12'!$A$6:$R$39</definedName>
    <definedName function="false" hidden="false" localSheetId="15" name="Z_BE025AC6_7EF1_11D2_821B_00105A0DC1E8__wvu_PrintTitles" vbProcedure="false">'Roll-12'!$1:$5</definedName>
    <definedName function="false" hidden="false" localSheetId="15" name="Z_BE025AD2_7EF1_11D2_821B_00105A0DC1E8__wvu_PrintArea" vbProcedure="false">'Roll-12'!$A$40:$AG$118</definedName>
    <definedName function="false" hidden="false" localSheetId="15" name="Z_BE025AD2_7EF1_11D2_821B_00105A0DC1E8__wvu_PrintTitles" vbProcedure="false">'Roll-12'!$1:$5</definedName>
    <definedName function="false" hidden="false" localSheetId="15" name="Z_BE025ADE_7EF1_11D2_821B_00105A0DC1E8__wvu_PrintArea" vbProcedure="false">'Roll-12'!$A$120:$M$238</definedName>
    <definedName function="false" hidden="false" localSheetId="15" name="Z_BE025ADE_7EF1_11D2_821B_00105A0DC1E8__wvu_PrintTitles" vbProcedure="false">'Roll-12'!$1:$5</definedName>
    <definedName function="false" hidden="false" localSheetId="15" name="Z_BE025AFA_7EF1_11D2_821B_00105A0DC1E8__wvu_PrintArea" vbProcedure="false">'Roll-12'!$A$6:$R$39</definedName>
    <definedName function="false" hidden="false" localSheetId="15" name="Z_BE025AFA_7EF1_11D2_821B_00105A0DC1E8__wvu_PrintTitles" vbProcedure="false">'Roll-12'!$1:$5</definedName>
    <definedName function="false" hidden="false" localSheetId="15" name="Z_BE025B06_7EF1_11D2_821B_00105A0DC1E8__wvu_PrintArea" vbProcedure="false">'Roll-12'!$A$40:$AG$118</definedName>
    <definedName function="false" hidden="false" localSheetId="15" name="Z_BE025B06_7EF1_11D2_821B_00105A0DC1E8__wvu_PrintTitles" vbProcedure="false">'Roll-12'!$1:$5</definedName>
    <definedName function="false" hidden="false" localSheetId="15" name="Z_BE025B12_7EF1_11D2_821B_00105A0DC1E8__wvu_PrintArea" vbProcedure="false">'Roll-12'!$A$120:$M$238</definedName>
    <definedName function="false" hidden="false" localSheetId="15" name="Z_BE025B12_7EF1_11D2_821B_00105A0DC1E8__wvu_PrintTitles" vbProcedure="false">'Roll-12'!$1:$5</definedName>
    <definedName function="false" hidden="false" localSheetId="15" name="Z_BE4CC419_8080_11D2_B50C_00104B65F901__wvu_PrintArea" vbProcedure="false">'Roll-12'!$A$6:$R$39</definedName>
    <definedName function="false" hidden="false" localSheetId="15" name="Z_BE4CC419_8080_11D2_B50C_00104B65F901__wvu_PrintTitles" vbProcedure="false">'Roll-12'!$1:$5</definedName>
    <definedName function="false" hidden="false" localSheetId="15" name="Z_BE4CC425_8080_11D2_B50C_00104B65F901__wvu_PrintArea" vbProcedure="false">'Roll-12'!$A$40:$AG$118</definedName>
    <definedName function="false" hidden="false" localSheetId="15" name="Z_BE4CC425_8080_11D2_B50C_00104B65F901__wvu_PrintTitles" vbProcedure="false">'Roll-12'!$1:$5</definedName>
    <definedName function="false" hidden="false" localSheetId="15" name="Z_BE4CC431_8080_11D2_B50C_00104B65F901__wvu_PrintArea" vbProcedure="false">'Roll-12'!$A$120:$M$238</definedName>
    <definedName function="false" hidden="false" localSheetId="15" name="Z_BE4CC431_8080_11D2_B50C_00104B65F901__wvu_PrintTitles" vbProcedure="false">'Roll-12'!$1:$5</definedName>
    <definedName function="false" hidden="false" localSheetId="15" name="Z_CE9D9AAC_725B_11D2_B506_00104B65F901__wvu_PrintArea" vbProcedure="false">'Roll-12'!$A$6:$R$39</definedName>
    <definedName function="false" hidden="false" localSheetId="15" name="Z_CE9D9AAC_725B_11D2_B506_00104B65F901__wvu_PrintTitles" vbProcedure="false">'Roll-12'!$1:$5</definedName>
    <definedName function="false" hidden="false" localSheetId="15" name="Z_CE9D9AB8_725B_11D2_B506_00104B65F901__wvu_PrintArea" vbProcedure="false">'Roll-12'!$A$40:$AG$118</definedName>
    <definedName function="false" hidden="false" localSheetId="15" name="Z_CE9D9AB8_725B_11D2_B506_00104B65F901__wvu_PrintTitles" vbProcedure="false">'Roll-12'!$1:$5</definedName>
    <definedName function="false" hidden="false" localSheetId="15" name="Z_CE9D9AC4_725B_11D2_B506_00104B65F901__wvu_PrintArea" vbProcedure="false">'Roll-12'!$A$120:$M$238</definedName>
    <definedName function="false" hidden="false" localSheetId="15" name="Z_CE9D9AC4_725B_11D2_B506_00104B65F901__wvu_PrintTitles" vbProcedure="false">'Roll-12'!$1:$5</definedName>
    <definedName function="false" hidden="false" localSheetId="15" name="Z_DD3D3D70_6F34_11D2_B505_00104B65F901__wvu_PrintArea" vbProcedure="false">'Roll-12'!$A$6:$R$39</definedName>
    <definedName function="false" hidden="false" localSheetId="15" name="Z_DD3D3D70_6F34_11D2_B505_00104B65F901__wvu_PrintTitles" vbProcedure="false">'Roll-12'!$1:$5</definedName>
    <definedName function="false" hidden="false" localSheetId="15" name="Z_DD3D3D7C_6F34_11D2_B505_00104B65F901__wvu_PrintArea" vbProcedure="false">'Roll-12'!$A$40:$AG$118</definedName>
    <definedName function="false" hidden="false" localSheetId="15" name="Z_DD3D3D7C_6F34_11D2_B505_00104B65F901__wvu_PrintTitles" vbProcedure="false">'Roll-12'!$1:$5</definedName>
    <definedName function="false" hidden="false" localSheetId="15" name="Z_DD3D3D88_6F34_11D2_B505_00104B65F901__wvu_PrintArea" vbProcedure="false">'Roll-12'!$A$120:$M$238</definedName>
    <definedName function="false" hidden="false" localSheetId="15" name="Z_DD3D3D88_6F34_11D2_B505_00104B65F901__wvu_PrintTitles" vbProcedure="false">'Roll-12'!$1:$5</definedName>
    <definedName function="false" hidden="false" localSheetId="16" name="_Order1" vbProcedure="false">255</definedName>
    <definedName function="false" hidden="false" localSheetId="16" name="_Order2" vbProcedure="false">255</definedName>
  </definedNames>
  <calcPr iterateCount="100" refMode="A1" iterate="false" iterateDelta="0.001"/>
  <extLst>
    <ext xmlns:loext="http://schemas.libreoffice.org/" uri="{7626C862-2A13-11E5-B345-FEFF819CDC9F}">
      <loext:extCalcPr stringRefSyntax="CalcA1"/>
    </ext>
  </extLst>
</workbook>
</file>

<file path=xl/comments6.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J55" authorId="0">
      <text>
        <r>
          <rPr>
            <sz val="8"/>
            <color rgb="FF000000"/>
            <rFont val="Tahoma"/>
            <family val="0"/>
          </rPr>
          <t xml:space="preserve">Liquidated too much (31310), s/b $3410, so 27900 came out of liquidations and ran the book as a loss on 2/9/98.  NGPL/Amarilo-GD price was never put in the system and it defaulted to NX1 + the traders basis curve = 2.309 + .011 = 2.32.  Should have been 2.23 (published price for GD-NGPL/Amarilo).</t>
        </r>
      </text>
      <mc:AlternateContent>
        <mc:Choice Requires="v2">
          <commentPr autoFill="true" autoScale="false" colHidden="false" locked="false" rowHidden="false" textHAlign="justify" textVAlign="top">
            <anchor moveWithCells="false" sizeWithCells="false">
              <xdr:from>
                <xdr:col>35</xdr:col>
                <xdr:colOff>3</xdr:colOff>
                <xdr:row>53</xdr:row>
                <xdr:rowOff>6</xdr:rowOff>
              </xdr:from>
              <xdr:to>
                <xdr:col>36</xdr:col>
                <xdr:colOff>20</xdr:colOff>
                <xdr:row>57</xdr:row>
                <xdr:rowOff>12</xdr:rowOff>
              </xdr:to>
            </anchor>
          </commentPr>
        </mc:Choice>
        <mc:Fallback/>
      </mc:AlternateContent>
    </comment>
    <comment ref="AJ56" authorId="0">
      <text>
        <r>
          <rPr>
            <sz val="8"/>
            <color rgb="FF000000"/>
            <rFont val="Tahoma"/>
            <family val="0"/>
          </rPr>
          <t xml:space="preserve">Liquidated too much (31310), s/b $3410, so 27900 came out of liquidations and ran the book as a loss on 2/9/98.  NGPL/Amarilo-GD price was never put in the system and it defaulted to NX1 + the traders basis curve = 2.309 + .011 = 2.32.  Should have been 2.23 (published price for GD-NGPL/Amarilo).</t>
        </r>
      </text>
      <mc:AlternateContent>
        <mc:Choice Requires="v2">
          <commentPr autoFill="true" autoScale="false" colHidden="false" locked="false" rowHidden="false" textHAlign="justify" textVAlign="top">
            <anchor moveWithCells="false" sizeWithCells="false">
              <xdr:from>
                <xdr:col>35</xdr:col>
                <xdr:colOff>3</xdr:colOff>
                <xdr:row>54</xdr:row>
                <xdr:rowOff>6</xdr:rowOff>
              </xdr:from>
              <xdr:to>
                <xdr:col>36</xdr:col>
                <xdr:colOff>20</xdr:colOff>
                <xdr:row>58</xdr:row>
                <xdr:rowOff>12</xdr:rowOff>
              </xdr:to>
            </anchor>
          </commentPr>
        </mc:Choice>
        <mc:Fallback/>
      </mc:AlternateContent>
    </comment>
  </commentList>
</comments>
</file>

<file path=xl/sharedStrings.xml><?xml version="1.0" encoding="utf-8"?>
<sst xmlns="http://schemas.openxmlformats.org/spreadsheetml/2006/main" count="3227" uniqueCount="544">
  <si>
    <t xml:space="preserve">FIRM TRADING - NORTHWEST P&amp;L</t>
  </si>
  <si>
    <t xml:space="preserve">SETTING UP POST IDS</t>
  </si>
  <si>
    <t xml:space="preserve">Currently this book only has Price and Basis positions, so it's only necessary to set up a Meta Id</t>
  </si>
  <si>
    <t xml:space="preserve">Pull up the Post ID Spreadsheet O:Erms/Erms_adm/Firmtrad/2000/1postids/West/FT-Nwpostids</t>
  </si>
  <si>
    <t xml:space="preserve">Open up Meta Calc - Programs - Trading - TAGG Meta ID  (the password is the same as the name)</t>
  </si>
  <si>
    <t xml:space="preserve">In the MetaCalc pop-up, key in the previous night's Meta ID</t>
  </si>
  <si>
    <t xml:space="preserve">When the previous night's Meta ID comes up, hit the copy button, change the current and prior dates (using previous business day), </t>
  </si>
  <si>
    <t xml:space="preserve">        hit the calcalute button (this will give you the Post Ids) and once it's done hit save.</t>
  </si>
  <si>
    <t xml:space="preserve">The basis post ID must be opened in portcalc and "0" entered in current roll-off cell. Save.</t>
  </si>
  <si>
    <t xml:space="preserve">On the post id sheet you only need to key in the MetaID and the Price Post ID, the others are generated by a formula.</t>
  </si>
  <si>
    <t xml:space="preserve">Open PortCalc, bring up previous GD post ID (enter number, hit F3). Copy Post ID. Change today and previous date. Save.</t>
  </si>
  <si>
    <t xml:space="preserve">Repeat with GD position post ID. Change liquidate date to tomorrow's (or Mon in case of Fri) date. Turn on liquidate. Save.</t>
  </si>
  <si>
    <t xml:space="preserve">Print out the Post Id sheet so you will have it later once you are ready to calc the book.</t>
  </si>
  <si>
    <t xml:space="preserve">ENTERING DEALS</t>
  </si>
  <si>
    <t xml:space="preserve"> </t>
  </si>
  <si>
    <t xml:space="preserve">Open Frank's Position Manager O:ECT_Trading/West/Postion Manager/FT-Northwest/ftxxxx (todays date).</t>
  </si>
  <si>
    <t xml:space="preserve">Open up the previous day's NW Deals file and save as today's date and clear out the previous day's deals.</t>
  </si>
  <si>
    <t xml:space="preserve">Go to the Change tab, Frank will key in his deals starting in cell U161.  Highlight all these deals and copy and paste them into the NW Deals file.</t>
  </si>
  <si>
    <t xml:space="preserve">Open the Trade Blotter - Programs - Trading - TDS - TDS Launchpad</t>
  </si>
  <si>
    <t xml:space="preserve">On the toolbar that pops up, select the globe (Trade Blotter).  The Password is the same as the log-on.  </t>
  </si>
  <si>
    <t xml:space="preserve">Key the new deals into the Trade Blotter from the NW deals file.  Hit save after entering each deal.</t>
  </si>
  <si>
    <t xml:space="preserve">Once the deal is save it will turn blue and will be assigned a TAGG number.  Enter this TAGG number into the NW deals file.</t>
  </si>
  <si>
    <t xml:space="preserve">Note:  If you close the Trade Blotter anytime during the day, the deals that you entered earlier will no longer appear when you</t>
  </si>
  <si>
    <t xml:space="preserve">          re-open the Blotter.  They are however in TAGG.</t>
  </si>
  <si>
    <t xml:space="preserve">At the end of the day save the today's NW deal file into a directory of your choosing (I have it on my H: drive)  </t>
  </si>
  <si>
    <t xml:space="preserve">****</t>
  </si>
  <si>
    <t xml:space="preserve">If you have to make any changes to a deal from a previous day be sure to go back to that day's deals file and type in your change as well as</t>
  </si>
  <si>
    <t xml:space="preserve">  </t>
  </si>
  <si>
    <t xml:space="preserve">          in TAGG.  Also, in today's NW Deals file add the revised deal under a REVISION heading.</t>
  </si>
  <si>
    <t xml:space="preserve">CHECKING NEW DEALS</t>
  </si>
  <si>
    <t xml:space="preserve">Open up Meta Calc (as mentioned above) and key in the New Deals Meta Id  56390</t>
  </si>
  <si>
    <t xml:space="preserve">If it's already open click on the Find button.  A new screen will come up in The Field Name select Meta Id, in Operator select =, </t>
  </si>
  <si>
    <t xml:space="preserve">      in Value key in the Meta Id 56390.  Hit enter (the Meta Id will be now also show up in the bottom box).  Be sure this is the correct one -</t>
  </si>
  <si>
    <t xml:space="preserve">      FT-Northwest NEW DEALS.  Then either hit enter again or Open.</t>
  </si>
  <si>
    <t xml:space="preserve">Once the New Deals Meta Id open, change the effectives dates so that both the current and prior date are today's date.</t>
  </si>
  <si>
    <t xml:space="preserve">Hit the change button, this will open up another screen on which you will change the deal effective date to today's date.</t>
  </si>
  <si>
    <t xml:space="preserve">Hit the save button and then the calculate button.</t>
  </si>
  <si>
    <t xml:space="preserve">Hit the refresh button every once in awhile to check on the status of the calc.  When it's finished the greyed out rows </t>
  </si>
  <si>
    <t xml:space="preserve">      will turn white and the status will turn to done</t>
  </si>
  <si>
    <t xml:space="preserve">Set up GD New Deals calc on PortCalc on the SUN by changing current and previous day to today's date. In Gas Daily clause, change</t>
  </si>
  <si>
    <t xml:space="preserve">      date to today's date.</t>
  </si>
  <si>
    <t xml:space="preserve">When the calc is done, run a Forwards Detail by Risk Type from the SUN.  Go to the PortCal screen, at the top click on Reports, select </t>
  </si>
  <si>
    <t xml:space="preserve">      Forwards Detail by Risk.  When the input screen comes up, key in the Price, Basis, and Index MetaIDs (791876, 791875, 791877)</t>
  </si>
  <si>
    <t xml:space="preserve">      To print the report hit Tab F8 Tab.</t>
  </si>
  <si>
    <r>
      <rPr>
        <sz val="10"/>
        <rFont val="Arial"/>
        <family val="0"/>
      </rPr>
      <t xml:space="preserve">      These reports will show all new deals done today for FT-Northwest.   Note:  </t>
    </r>
    <r>
      <rPr>
        <b val="true"/>
        <sz val="10"/>
        <rFont val="Arial"/>
        <family val="2"/>
      </rPr>
      <t xml:space="preserve">These MetaIDs never change.</t>
    </r>
  </si>
  <si>
    <t xml:space="preserve">Or run Forwards Detail on Excel spreadsheet EOL TAGG FWD.Gas Daily can be run on this sheet.</t>
  </si>
  <si>
    <t xml:space="preserve">Compare the excel spreadsheet that has Frank's deal and the Forwards Detail Reports to make sure that the dealss were input correctly.  If an error is found,</t>
  </si>
  <si>
    <t xml:space="preserve">      go into TAGG or the Trade Blotter and correct the deal.</t>
  </si>
  <si>
    <t xml:space="preserve">If deals had to be changed in TAGG recalc the MetaID and then re-run the Forwards Detail by Risk Type report to make sure the deal(s) are correct now.</t>
  </si>
  <si>
    <t xml:space="preserve">Keep this report nearby to use later to tie out to the P&amp;L spreadsheet.</t>
  </si>
  <si>
    <t xml:space="preserve">RUNNING THE CALCS</t>
  </si>
  <si>
    <t xml:space="preserve">Use the Meta Id that was set up earlier</t>
  </si>
  <si>
    <t xml:space="preserve">You need to wait until both Price and Gas Daily curves are out!  ( You will get a pop-up message once these curves are out)</t>
  </si>
  <si>
    <t xml:space="preserve">In Meta Calc, bring up the Meta Id that was created earlier and hit calculate.</t>
  </si>
  <si>
    <t xml:space="preserve">Again, hit the refresh button every once and awhile to check the status of the calc.  The rows need to turn white and the status needs to be done.  </t>
  </si>
  <si>
    <t xml:space="preserve">If one of the post ids errors out (the calc status will be error instead of done), highlight the row with the error and hit the list errors button.</t>
  </si>
  <si>
    <t xml:space="preserve">This will show why the calc errored out.  Ususally it's because a curve is still not out, ie Aeco or Sumas basis.</t>
  </si>
  <si>
    <t xml:space="preserve">Once all three post ids are done and there are no errors, check the official box and hit save.</t>
  </si>
  <si>
    <t xml:space="preserve">BASIS OPTIONS SHEET</t>
  </si>
  <si>
    <t xml:space="preserve">Open Basis Options sheet.</t>
  </si>
  <si>
    <t xml:space="preserve">Run Copy Daily macro. This will roll yesterday's option value and curves.</t>
  </si>
  <si>
    <t xml:space="preserve">Change date to current day.</t>
  </si>
  <si>
    <t xml:space="preserve">Go to Curves tab. Change effective day to today's date. Run Curve Fetch macro when price, basis, interest rate, and vol curves are out.</t>
  </si>
  <si>
    <t xml:space="preserve">Calculate (F9) when everything is pulled in.</t>
  </si>
  <si>
    <t xml:space="preserve">Run the Print macro. This will print the option P &amp; L change top page and the monthly Greek page.</t>
  </si>
  <si>
    <t xml:space="preserve">The text file must be saved out to be pulled into GRMS. Create new spreadsheet. Go to "text" tab. Copy entire page, pasteSpecial to</t>
  </si>
  <si>
    <t xml:space="preserve">     new sheet as values. Change formats on the 2 date columns to d-mmm-yy format. Save this new sheet in the \\quark\ng drive-directory</t>
  </si>
  <si>
    <t xml:space="preserve">     as tab delimited text "ft-northwestmmddyyyy"</t>
  </si>
  <si>
    <t xml:space="preserve">Let Rahmann know that the text file is out there so he can pull it in.</t>
  </si>
  <si>
    <t xml:space="preserve">PRINTING REPORTS</t>
  </si>
  <si>
    <t xml:space="preserve">Print the following reports once you have calced the MetaId</t>
  </si>
  <si>
    <t xml:space="preserve">Top Pages for Price and Basis and Gas Daily</t>
  </si>
  <si>
    <t xml:space="preserve">Curve Shift for Price and Basis and Gas Daily</t>
  </si>
  <si>
    <t xml:space="preserve">Hedge Strips </t>
  </si>
  <si>
    <t xml:space="preserve">Post Id Compare ( if needed)</t>
  </si>
  <si>
    <t xml:space="preserve">To run a Top Page</t>
  </si>
  <si>
    <t xml:space="preserve">In the Reports Screen in the SUN, click on the small box next to Top Page and key in the post id. (main postIDs, not New Deals)</t>
  </si>
  <si>
    <t xml:space="preserve">Hit the Print/Run button.</t>
  </si>
  <si>
    <t xml:space="preserve">A blue box will appear once the report is done.</t>
  </si>
  <si>
    <t xml:space="preserve">To Run a Curve Shift</t>
  </si>
  <si>
    <t xml:space="preserve">From the Telerate Icon, select Oracle Runm, select Risk Management, select Price Basis, select Reports, select Crv Shift Dtl</t>
  </si>
  <si>
    <t xml:space="preserve">Key in the following EFP Basis Book - Today and Prior Day Post Ids; and Price Book - Today and Prior Day Post Ids</t>
  </si>
  <si>
    <t xml:space="preserve">Once all four post ids are entered be sure to tab off of the last post id entered.  This way the system will recognize that last one</t>
  </si>
  <si>
    <t xml:space="preserve">      otherwise it will keep what was previously in that cell.</t>
  </si>
  <si>
    <t xml:space="preserve">The remaining criteria should be set to Region - All; Risk Type - All; CrvShft (L3D)</t>
  </si>
  <si>
    <t xml:space="preserve">Hit Print and then okay when the grey box pops up.</t>
  </si>
  <si>
    <t xml:space="preserve">These reports usually take a few minutes to run.</t>
  </si>
  <si>
    <t xml:space="preserve">To Run a Hedge Strip </t>
  </si>
  <si>
    <t xml:space="preserve">In the Reports screen, hit the P&amp;L Summ button.</t>
  </si>
  <si>
    <t xml:space="preserve">On this screen, click on the small box next to Hedge Strips by Pub and key in the Post ID.  </t>
  </si>
  <si>
    <t xml:space="preserve">Hit the Print/Run button. </t>
  </si>
  <si>
    <t xml:space="preserve">To Run a Post Id Compare</t>
  </si>
  <si>
    <t xml:space="preserve">This needs to be run if you have a change in existing deals.  This will identify which deals were changed today.</t>
  </si>
  <si>
    <t xml:space="preserve">In the Reports Screen in the SUN, click on the small box next to Post Id Compare and key in todays post id and the prior post id.</t>
  </si>
  <si>
    <t xml:space="preserve">     The Ref Period should always be the month that we are currently in using this format 01-JUL-2000.  Always keep it as the first.</t>
  </si>
  <si>
    <t xml:space="preserve">P&amp;L REPORT</t>
  </si>
  <si>
    <t xml:space="preserve">Open the P&amp;L file O:Erms/Erms_adm/Firmtrad/2000/xxxx/Regions/FTNWxxxx</t>
  </si>
  <si>
    <t xml:space="preserve">Go to the Input tab, change the date to today (cell A3) and the Meta ID to today's Meta Id (cell A4)</t>
  </si>
  <si>
    <t xml:space="preserve">Hit the Copy Daily macro, when it's finished hit Esc.</t>
  </si>
  <si>
    <t xml:space="preserve">Go to the Top Page tab, key in todays Price Post Id, the other 3 are formula driven.</t>
  </si>
  <si>
    <t xml:space="preserve">Go back to the Input tab and hit the top page macro.  This one takes a bit longer to run.</t>
  </si>
  <si>
    <t xml:space="preserve">Enter new Basis Options portfolio value and curve shift in manual entry column. This will fill the Basis Options column.</t>
  </si>
  <si>
    <t xml:space="preserve">Once it's complete, go back to the input tab and check the values on the input tab against those on the top pages.</t>
  </si>
  <si>
    <t xml:space="preserve">     They should be identical.  The only one that may not match is the 2nd Order for Basis, if if doesn't key in the number on the top page.</t>
  </si>
  <si>
    <t xml:space="preserve">Then tie out the Curve Shift reports, New deals (Forwards Detail by Risk Type), and Post Id Compare Report (only if</t>
  </si>
  <si>
    <t xml:space="preserve">      there is a change in existing deal value) to the numbers on the Input tab.</t>
  </si>
  <si>
    <t xml:space="preserve">If Frank did a lot of brokered deals, enter a reasonable amount ($2000 - $4000) depending on the number deals.  Enter as a negative.  </t>
  </si>
  <si>
    <t xml:space="preserve">      There is a file that you can open to keep this fee up-to-date.   O:Erms/erms_adm/Brkrfee/2000/July/brkrxxxx</t>
  </si>
  <si>
    <t xml:space="preserve">Be sure that the numbers in the blue row at top are all 0.  </t>
  </si>
  <si>
    <t xml:space="preserve">Once you feel comfortable with all the numbers on the Input tab, print out 2 copies of the Report tab. </t>
  </si>
  <si>
    <t xml:space="preserve">Save the file and call Binh to let her know that you are saved out there.</t>
  </si>
  <si>
    <t xml:space="preserve">Also, save a back up of this P&amp;L file in a separate directory each day as that day.  This way you have each day's P&amp;L saved since the regions</t>
  </si>
  <si>
    <t xml:space="preserve">      gets overwritten each night.</t>
  </si>
  <si>
    <t xml:space="preserve">GRANTING ORIGINATIONS</t>
  </si>
  <si>
    <t xml:space="preserve">Any originations that need to be granted out are done so in the P&amp;L spreadsheet.</t>
  </si>
  <si>
    <t xml:space="preserve">Normally you will receive a deal ticket done by an originator in which Frank will take on the Basis position and grant out a part of the P&amp;L to</t>
  </si>
  <si>
    <t xml:space="preserve">      the originator.  Normally is about .0025 </t>
  </si>
  <si>
    <t xml:space="preserve">Enter the deal into TAGG as normal.</t>
  </si>
  <si>
    <t xml:space="preserve">Once you have done steps 1 - 9 for the P&amp;L Report do the following.</t>
  </si>
  <si>
    <t xml:space="preserve">Add up the total number of days that the deal is for, multiply this by the daily volume, and multiply this by the oringation amout.</t>
  </si>
  <si>
    <t xml:space="preserve">EX .  Volume = 10,000    Dates = Aug - Dec     Origination = .0025</t>
  </si>
  <si>
    <t xml:space="preserve">        (31+30+31+30+31) * 10000 * .0025  =  $ 3825</t>
  </si>
  <si>
    <t xml:space="preserve">Go to the Orig Sched tab, key in the following info.</t>
  </si>
  <si>
    <t xml:space="preserve">    Deal # , Originated (today's date), Customer, EGS Origination, Enter Value of Deal Here and Originator. </t>
  </si>
  <si>
    <t xml:space="preserve">    EGS Origination is usually Middle Market - NYMEX   Be sure to type it in this way otherwise it won't be picked by Rahmann's report.</t>
  </si>
  <si>
    <t xml:space="preserve">Then go to the Input tab.  Key in the origination amount in the Origination line (row 19) under the Basis column, since this is the part of the deal that </t>
  </si>
  <si>
    <t xml:space="preserve">    Frank is keeping.  </t>
  </si>
  <si>
    <t xml:space="preserve">Notice that in the value of this origination has fallen out in the blue row at the top.  So to clear this you need to back out the origintation amoutn from </t>
  </si>
  <si>
    <t xml:space="preserve">    the New Deals row also in the Basis column.</t>
  </si>
  <si>
    <t xml:space="preserve">Be sure that when you sign off with Rahmann he pulls in the origination amount.</t>
  </si>
  <si>
    <t xml:space="preserve">DEAL TICKETS</t>
  </si>
  <si>
    <t xml:space="preserve">We are receiving fewer and fewer deal tickets these days, but when you do get one follow the below steps.</t>
  </si>
  <si>
    <t xml:space="preserve">Enter the deal into either TAGG or the Trade Blotter as any other deal.</t>
  </si>
  <si>
    <t xml:space="preserve">Pull the ticket apart.  </t>
  </si>
  <si>
    <t xml:space="preserve">The dark yellow sheet (last one) can be thrown away.</t>
  </si>
  <si>
    <t xml:space="preserve">Turn the white sheet into the top tray of the basket by the Financial group by the end of the day the deal was done</t>
  </si>
  <si>
    <t xml:space="preserve">Turn the yellow sheet into the bottom bin of the same basket the day after the deal was done.</t>
  </si>
  <si>
    <t xml:space="preserve">Keep the pink copy in your P&amp;L packet.</t>
  </si>
  <si>
    <t xml:space="preserve">If any other book is involved make a copy of the deal and give it to the individual who runs that book.</t>
  </si>
  <si>
    <t xml:space="preserve">SIGNING OFF ON THE POSITION</t>
  </si>
  <si>
    <t xml:space="preserve">Once you have officialized your Meta Id call Rahmann so he can run a Benchmark for you.</t>
  </si>
  <si>
    <t xml:space="preserve">Run your own Benchmark from the following directory O:Erms/erms_adm/Firmtrad/Benchmark/2000/Jul-00/Hedge Strips FT-NW</t>
  </si>
  <si>
    <t xml:space="preserve">On the Run Query tab, key in today Post Ids.  Hit the Hedge Strip macro.</t>
  </si>
  <si>
    <t xml:space="preserve">Once it's done, run the GRMS macro. These positions should match.</t>
  </si>
  <si>
    <t xml:space="preserve">Print out and save.</t>
  </si>
  <si>
    <t xml:space="preserve">Compare the Benchmark that you ran against the Hedge Strips (Price and Basis) that were run earlier and your Options basis and price</t>
  </si>
  <si>
    <t xml:space="preserve">     equivalent positions. Hedge strips + Options positions should be the same as the ERMS and GRMS positions.</t>
  </si>
  <si>
    <t xml:space="preserve">When you get Binh's report compare her Benchmark against the one that you ran.  Again these need to match!!</t>
  </si>
  <si>
    <t xml:space="preserve">     If any of these three don't match you need to look into the problem.</t>
  </si>
  <si>
    <t xml:space="preserve">Once all 3 match then you initial the Benchmark from Robin and your own Benchmark.  Staple them together and give them back to Robin.</t>
  </si>
  <si>
    <t xml:space="preserve">SIGNING OFF ON THE P&amp;L</t>
  </si>
  <si>
    <t xml:space="preserve">Call Rahmann and print 3 copies of the Report tab from the P&amp;L spreadsheet (these steps are already mentioned above)</t>
  </si>
  <si>
    <t xml:space="preserve">Rahmann will call you back once he has pulled in your P&amp;L and printed out a copy.</t>
  </si>
  <si>
    <t xml:space="preserve">Compare his P&amp;L report to yours.  </t>
  </si>
  <si>
    <t xml:space="preserve">Once again, these need to match exactly.  If they do, initial Rahmann's report and give him both reports.</t>
  </si>
  <si>
    <t xml:space="preserve">If they don't match, get back with Rahmann to see if he can pull in the P&amp;L again.</t>
  </si>
  <si>
    <t xml:space="preserve">POSITION LOAD</t>
  </si>
  <si>
    <t xml:space="preserve">Open TDS position load (Trading/TDS)</t>
  </si>
  <si>
    <t xml:space="preserve">Enter password, enter book FT-Northwest, click load positions</t>
  </si>
  <si>
    <t xml:space="preserve">Window will let you know when load is complete. Dealticker will be blank, etc.</t>
  </si>
  <si>
    <t xml:space="preserve">PACKET</t>
  </si>
  <si>
    <t xml:space="preserve">Including the following in Frank's packet</t>
  </si>
  <si>
    <t xml:space="preserve">Report tab from the P&amp;L worksheet.</t>
  </si>
  <si>
    <t xml:space="preserve">Price and Basis and Gas Daily Curve Shift Reports</t>
  </si>
  <si>
    <t xml:space="preserve">Printout of the Today's New Deals file</t>
  </si>
  <si>
    <t xml:space="preserve">Forwards Detail by Risk Type</t>
  </si>
  <si>
    <t xml:space="preserve">Options sheets</t>
  </si>
  <si>
    <t xml:space="preserve">EOL Reports</t>
  </si>
  <si>
    <t xml:space="preserve">Price and Basis and both Gas Daily Hedge Strips</t>
  </si>
  <si>
    <t xml:space="preserve">Clip all these together and place in Frank's chair upside down each night.</t>
  </si>
  <si>
    <t xml:space="preserve">ENRON CAPITAL &amp; TRADE RESOURCES</t>
  </si>
  <si>
    <t xml:space="preserve">DAILY POSITION STATEMENT</t>
  </si>
  <si>
    <t xml:space="preserve">Approval:</t>
  </si>
  <si>
    <t xml:space="preserve">RISK BOOKS</t>
  </si>
  <si>
    <t xml:space="preserve">TOTAL</t>
  </si>
  <si>
    <t xml:space="preserve">Post ID:</t>
  </si>
  <si>
    <t xml:space="preserve">Volumes  long/(short)  (Million MMbtu)</t>
  </si>
  <si>
    <t xml:space="preserve">     Volatility Factor (d)</t>
  </si>
  <si>
    <t xml:space="preserve">     Net NPV Position</t>
  </si>
  <si>
    <t xml:space="preserve">    Price Equivalent Net NPV Position</t>
  </si>
  <si>
    <t xml:space="preserve">     Net NPV Position (MM Bbls)</t>
  </si>
  <si>
    <t xml:space="preserve">     Net NPV Position (C $)</t>
  </si>
  <si>
    <t xml:space="preserve">     Gross Purchases Position</t>
  </si>
  <si>
    <t xml:space="preserve">     Gross Sales Position</t>
  </si>
  <si>
    <t xml:space="preserve">     Net Notional Position</t>
  </si>
  <si>
    <t xml:space="preserve">PV Margins  (in thousands)</t>
  </si>
  <si>
    <t xml:space="preserve">     Gross Book Balance</t>
  </si>
  <si>
    <t xml:space="preserve">      Prudence</t>
  </si>
  <si>
    <t xml:space="preserve">      Liquidated</t>
  </si>
  <si>
    <t xml:space="preserve">      LTD Gross Recognized Balance</t>
  </si>
  <si>
    <t xml:space="preserve">     Originated Transactions</t>
  </si>
  <si>
    <r>
      <rPr>
        <sz val="10"/>
        <rFont val="Times New Roman"/>
        <family val="1"/>
      </rPr>
      <t xml:space="preserve">     </t>
    </r>
    <r>
      <rPr>
        <u val="single"/>
        <sz val="10"/>
        <rFont val="Times New Roman"/>
        <family val="1"/>
      </rPr>
      <t xml:space="preserve">Hedge management</t>
    </r>
  </si>
  <si>
    <t xml:space="preserve">         New Deals</t>
  </si>
  <si>
    <t xml:space="preserve">         Change in Price</t>
  </si>
  <si>
    <t xml:space="preserve">         Change in Basis Price</t>
  </si>
  <si>
    <t xml:space="preserve">         Change in Index Price</t>
  </si>
  <si>
    <t xml:space="preserve">         Gamma</t>
  </si>
  <si>
    <t xml:space="preserve">         Change in Implied Volatility (Vega)</t>
  </si>
  <si>
    <t xml:space="preserve">         Theta</t>
  </si>
  <si>
    <t xml:space="preserve">         Change in Time</t>
  </si>
  <si>
    <t xml:space="preserve">         Broker Fees</t>
  </si>
  <si>
    <t xml:space="preserve">     Total Hedge Management</t>
  </si>
  <si>
    <t xml:space="preserve">     Change in Price Prudence</t>
  </si>
  <si>
    <t xml:space="preserve">     Other Changes</t>
  </si>
  <si>
    <t xml:space="preserve">     MTD Income (Loss)</t>
  </si>
  <si>
    <t xml:space="preserve">     Gross Book Balance (including Current Month Rho &amp; Drift)</t>
  </si>
  <si>
    <t xml:space="preserve">     Current Month: Rho</t>
  </si>
  <si>
    <t xml:space="preserve">                           Drift</t>
  </si>
  <si>
    <t xml:space="preserve">     Gross Book Balance (excluding Current Month Rho &amp; Drift)</t>
  </si>
  <si>
    <t xml:space="preserve">     Prudence</t>
  </si>
  <si>
    <t xml:space="preserve">     Liquidated</t>
  </si>
  <si>
    <t xml:space="preserve">     Gross Recognized Balance</t>
  </si>
  <si>
    <t xml:space="preserve">LTD Through December 31, 2000</t>
  </si>
  <si>
    <t xml:space="preserve">     Prudence </t>
  </si>
  <si>
    <t xml:space="preserve">Income (Loss) from Today's....</t>
  </si>
  <si>
    <t xml:space="preserve">     Total Income (Loss)</t>
  </si>
  <si>
    <t xml:space="preserve">   LTD Gross recognized as of prior day</t>
  </si>
  <si>
    <t xml:space="preserve">   Prior Day Origination</t>
  </si>
  <si>
    <t xml:space="preserve">   Prior Day Hedge Management</t>
  </si>
  <si>
    <t xml:space="preserve">         Prior Day New Deals</t>
  </si>
  <si>
    <t xml:space="preserve">         Prior Day Change in Price</t>
  </si>
  <si>
    <t xml:space="preserve">         Prior Day Change in Basis Price</t>
  </si>
  <si>
    <t xml:space="preserve">         Prior Day Change in Index Price</t>
  </si>
  <si>
    <t xml:space="preserve">         Prior Day Gamma</t>
  </si>
  <si>
    <t xml:space="preserve">         Prior Day Change in Implied Volatility</t>
  </si>
  <si>
    <t xml:space="preserve">         Prior Day Theta</t>
  </si>
  <si>
    <t xml:space="preserve">         Prior Day Change in Time</t>
  </si>
  <si>
    <t xml:space="preserve">         Prior Day  Broker Fees</t>
  </si>
  <si>
    <t xml:space="preserve">   Prior Day Hedge Management - Total</t>
  </si>
  <si>
    <t xml:space="preserve">   Prior Day Prudency</t>
  </si>
  <si>
    <t xml:space="preserve">   Prior Day Other</t>
  </si>
  <si>
    <t xml:space="preserve">   Zero Out-LTD Gross recognized as of prior day</t>
  </si>
  <si>
    <t xml:space="preserve">   Zero Out-Prior Day Origination</t>
  </si>
  <si>
    <t xml:space="preserve">   Zero Out-Prior Day Hedge Management</t>
  </si>
  <si>
    <t xml:space="preserve">         Zero Out-Prior Day Change in New Deals</t>
  </si>
  <si>
    <t xml:space="preserve">         Zero Out-Prior Day Change in Price</t>
  </si>
  <si>
    <t xml:space="preserve">         Zero Out-Prior Day Change in Basis Price</t>
  </si>
  <si>
    <t xml:space="preserve">         Zero Out-Prior Day Change in Index Price</t>
  </si>
  <si>
    <t xml:space="preserve">         Zero Out-Prior Day Gamma</t>
  </si>
  <si>
    <t xml:space="preserve">         Zero Out-Prior Day Change in Implied Volatility</t>
  </si>
  <si>
    <t xml:space="preserve">         Zero Out-Prior Day Theta</t>
  </si>
  <si>
    <t xml:space="preserve">         Zero Out-Prior Day Change in Time</t>
  </si>
  <si>
    <t xml:space="preserve">         Zero Out-Prior Day  Broker Fees</t>
  </si>
  <si>
    <t xml:space="preserve">   Zero Out-Prior Day Hedge Management - Total</t>
  </si>
  <si>
    <t xml:space="preserve">   Zero Out-Prior Day Prudency</t>
  </si>
  <si>
    <t xml:space="preserve">   Zero Out-Prior Day Other</t>
  </si>
  <si>
    <t xml:space="preserve">DO NOT REMOVE</t>
  </si>
  <si>
    <t xml:space="preserve">Intra Month Fees</t>
  </si>
  <si>
    <t xml:space="preserve">Curr MTD</t>
  </si>
  <si>
    <t xml:space="preserve">Curr Day</t>
  </si>
  <si>
    <t xml:space="preserve">Prio MTD</t>
  </si>
  <si>
    <t xml:space="preserve">FT-Northwest</t>
  </si>
  <si>
    <t xml:space="preserve">The number below should tie to the broker fee statement received on the 1st day of the month</t>
  </si>
  <si>
    <t xml:space="preserve">Current Month Broker Fees</t>
  </si>
  <si>
    <t xml:space="preserve">Price</t>
  </si>
  <si>
    <t xml:space="preserve">Basis</t>
  </si>
  <si>
    <t xml:space="preserve">Gas Daily</t>
  </si>
  <si>
    <t xml:space="preserve">Index</t>
  </si>
  <si>
    <t xml:space="preserve">Basis Opt</t>
  </si>
  <si>
    <t xml:space="preserve">GOP</t>
  </si>
  <si>
    <t xml:space="preserve">GOD</t>
  </si>
  <si>
    <t xml:space="preserve">GOI</t>
  </si>
  <si>
    <t xml:space="preserve">CAD</t>
  </si>
  <si>
    <t xml:space="preserve">Weather</t>
  </si>
  <si>
    <t xml:space="preserve">META ID 69041</t>
  </si>
  <si>
    <t xml:space="preserve">Swaps</t>
  </si>
  <si>
    <t xml:space="preserve">Manual Inputs</t>
  </si>
  <si>
    <t xml:space="preserve">Options</t>
  </si>
  <si>
    <t xml:space="preserve">Total</t>
  </si>
  <si>
    <t xml:space="preserve">Change in Prior Day</t>
  </si>
  <si>
    <t xml:space="preserve">Curve Shift</t>
  </si>
  <si>
    <t xml:space="preserve">Option Curve Shift</t>
  </si>
  <si>
    <t xml:space="preserve">New Deals</t>
  </si>
  <si>
    <t xml:space="preserve">Change in Existing Deals</t>
  </si>
  <si>
    <t xml:space="preserve">Gamma</t>
  </si>
  <si>
    <t xml:space="preserve">Vega</t>
  </si>
  <si>
    <t xml:space="preserve">Theta</t>
  </si>
  <si>
    <t xml:space="preserve">Rho</t>
  </si>
  <si>
    <t xml:space="preserve">Drift</t>
  </si>
  <si>
    <t xml:space="preserve">Origination</t>
  </si>
  <si>
    <t xml:space="preserve">Liquidations</t>
  </si>
  <si>
    <t xml:space="preserve">2nd Order</t>
  </si>
  <si>
    <t xml:space="preserve">Balance</t>
  </si>
  <si>
    <t xml:space="preserve">Broker Fees</t>
  </si>
  <si>
    <t xml:space="preserve">Longs </t>
  </si>
  <si>
    <t xml:space="preserve">Shorts</t>
  </si>
  <si>
    <t xml:space="preserve">Futures</t>
  </si>
  <si>
    <t xml:space="preserve">Net PV MMBTUs</t>
  </si>
  <si>
    <t xml:space="preserve">Change in Prudency</t>
  </si>
  <si>
    <t xml:space="preserve">Total Prudency</t>
  </si>
  <si>
    <t xml:space="preserve">Mid Market Reserve Open Position</t>
  </si>
  <si>
    <t xml:space="preserve">PRUDENCY CHECK</t>
  </si>
  <si>
    <t xml:space="preserve">Adjusted Prior Day</t>
  </si>
  <si>
    <t xml:space="preserve">Prior Day - Input Sheet</t>
  </si>
  <si>
    <t xml:space="preserve">Prior Day Prudency</t>
  </si>
  <si>
    <t xml:space="preserve">Prior Day - Download</t>
  </si>
  <si>
    <t xml:space="preserve">FTP DOWNLOAD INFORMATION</t>
  </si>
  <si>
    <t xml:space="preserve">LocalPath:</t>
  </si>
  <si>
    <t xml:space="preserve">o:\erms\erms_adm</t>
  </si>
  <si>
    <t xml:space="preserve">RemotePath:</t>
  </si>
  <si>
    <t xml:space="preserve">/home/vguggen</t>
  </si>
  <si>
    <t xml:space="preserve">FileName:</t>
  </si>
  <si>
    <t xml:space="preserve">topcent.wk3</t>
  </si>
  <si>
    <t xml:space="preserve">FileType:</t>
  </si>
  <si>
    <t xml:space="preserve">I</t>
  </si>
  <si>
    <t xml:space="preserve">FTPConfig:</t>
  </si>
  <si>
    <t xml:space="preserve">FTPBatch.ini</t>
  </si>
  <si>
    <t xml:space="preserve">POST ID</t>
  </si>
  <si>
    <t xml:space="preserve">DATE</t>
  </si>
  <si>
    <t xml:space="preserve">TEST</t>
  </si>
  <si>
    <t xml:space="preserve">Today</t>
  </si>
  <si>
    <t xml:space="preserve">Prior Day</t>
  </si>
  <si>
    <t xml:space="preserve">Net NPV</t>
  </si>
  <si>
    <t xml:space="preserve">Liquidation</t>
  </si>
  <si>
    <t xml:space="preserve">Adjustment</t>
  </si>
  <si>
    <t xml:space="preserve">SWAPS</t>
  </si>
  <si>
    <t xml:space="preserve">User ID:</t>
  </si>
  <si>
    <t xml:space="preserve">cfrank2_pc</t>
  </si>
  <si>
    <t xml:space="preserve">OTCOPTIONS</t>
  </si>
  <si>
    <t xml:space="preserve">Password:</t>
  </si>
  <si>
    <t xml:space="preserve">EXGOPTIONS</t>
  </si>
  <si>
    <t xml:space="preserve">Date</t>
  </si>
  <si>
    <t xml:space="preserve">FUTURES</t>
  </si>
  <si>
    <t xml:space="preserve">Post Ids -Price</t>
  </si>
  <si>
    <t xml:space="preserve">ACCRUED</t>
  </si>
  <si>
    <t xml:space="preserve">basis options</t>
  </si>
  <si>
    <t xml:space="preserve">Roll Forward Schedule</t>
  </si>
  <si>
    <t xml:space="preserve">Book:</t>
  </si>
  <si>
    <t xml:space="preserve">FT-NORTHWEST</t>
  </si>
  <si>
    <t xml:space="preserve">Price - LAP</t>
  </si>
  <si>
    <t xml:space="preserve">Accounting Month:</t>
  </si>
  <si>
    <t xml:space="preserve">PLEASE</t>
  </si>
  <si>
    <t xml:space="preserve">Date:</t>
  </si>
  <si>
    <t xml:space="preserve">ENTER</t>
  </si>
  <si>
    <t xml:space="preserve">Current Day Post ID:</t>
  </si>
  <si>
    <t xml:space="preserve">NOTIONAL</t>
  </si>
  <si>
    <t xml:space="preserve">NOTIONAL VOLUMES</t>
  </si>
  <si>
    <t xml:space="preserve">CALCULATED LONG/SHORT</t>
  </si>
  <si>
    <t xml:space="preserve">Permanent Volume Adjustment</t>
  </si>
  <si>
    <t xml:space="preserve">VOLUMES</t>
  </si>
  <si>
    <t xml:space="preserve">               </t>
  </si>
  <si>
    <t xml:space="preserve">Long</t>
  </si>
  <si>
    <t xml:space="preserve">Short</t>
  </si>
  <si>
    <t xml:space="preserve">When system was changed over from Lotus to Oracle, a discrepancy</t>
  </si>
  <si>
    <t xml:space="preserve">I. Unrealized MTM Gain (Losses)</t>
  </si>
  <si>
    <t xml:space="preserve">new value</t>
  </si>
  <si>
    <t xml:space="preserve">Source</t>
  </si>
  <si>
    <t xml:space="preserve">HERE</t>
  </si>
  <si>
    <t xml:space="preserve">Current Day</t>
  </si>
  <si>
    <t xml:space="preserve">between the Oracle volumes and Lotus volumes was discovered</t>
  </si>
  <si>
    <t xml:space="preserve">     Mid P/L Swaps</t>
  </si>
  <si>
    <t xml:space="preserve">Man Input</t>
  </si>
  <si>
    <t xml:space="preserve">(Oracle  - P&amp;L Top Page)</t>
  </si>
  <si>
    <t xml:space="preserve">    Long</t>
  </si>
  <si>
    <t xml:space="preserve">     Mid P/L Options</t>
  </si>
  <si>
    <t xml:space="preserve">    Short</t>
  </si>
  <si>
    <t xml:space="preserve">An assumption was made the Lotus volumes (which were higher)  were more accurate;</t>
  </si>
  <si>
    <t xml:space="preserve">     NYMEX Options MTM Value</t>
  </si>
  <si>
    <t xml:space="preserve">(Oracle - Rpt RSX0280 - Options daily P/(L) Totl MTM)</t>
  </si>
  <si>
    <t xml:space="preserve">    Options</t>
  </si>
  <si>
    <t xml:space="preserve">therefore adjustment to Oracle volumes is as follows:</t>
  </si>
  <si>
    <t xml:space="preserve">     NYMEX Futures MTM Value</t>
  </si>
  <si>
    <t xml:space="preserve">(Oracle - NYMEX Accounting Summary Schedule)</t>
  </si>
  <si>
    <t xml:space="preserve">    Futures</t>
  </si>
  <si>
    <t xml:space="preserve">     Foreign Currency</t>
  </si>
  <si>
    <t xml:space="preserve">Use March 1995 as basis for adjustment</t>
  </si>
  <si>
    <t xml:space="preserve">PERMANENT</t>
  </si>
  <si>
    <t xml:space="preserve">     Rho/Drift  Adjustments - Schedule A</t>
  </si>
  <si>
    <t xml:space="preserve">Cell Ref </t>
  </si>
  <si>
    <t xml:space="preserve">NET PV</t>
  </si>
  <si>
    <t xml:space="preserve">Net Notional</t>
  </si>
  <si>
    <t xml:space="preserve">ADJUSTMENT</t>
  </si>
  <si>
    <t xml:space="preserve">     Transactions ex Oracle - Schedule B</t>
  </si>
  <si>
    <t xml:space="preserve">Volatility</t>
  </si>
  <si>
    <t xml:space="preserve">PER ORACLE</t>
  </si>
  <si>
    <t xml:space="preserve">PER ROLL </t>
  </si>
  <si>
    <t xml:space="preserve">(/1,000,000)</t>
  </si>
  <si>
    <t xml:space="preserve">     Perm Book Adjustments - Schedule C</t>
  </si>
  <si>
    <t xml:space="preserve">Net PV</t>
  </si>
  <si>
    <t xml:space="preserve">Purchase Position</t>
  </si>
  <si>
    <t xml:space="preserve">Sales Position</t>
  </si>
  <si>
    <t xml:space="preserve">Prior Month</t>
  </si>
  <si>
    <t xml:space="preserve">Net Position</t>
  </si>
  <si>
    <t xml:space="preserve">Current Month Gross Book Balance with Current Month Rho/Drift Impact)</t>
  </si>
  <si>
    <t xml:space="preserve">II. Prudency</t>
  </si>
  <si>
    <t xml:space="preserve">     Prior Month Prudency Balance</t>
  </si>
  <si>
    <t xml:space="preserve">     Current Month Prudency</t>
  </si>
  <si>
    <t xml:space="preserve">     Current Month Prudency Balance</t>
  </si>
  <si>
    <t xml:space="preserve">     Accounting Adjustments - Schedule D</t>
  </si>
  <si>
    <t xml:space="preserve">    Total Prudency</t>
  </si>
  <si>
    <t xml:space="preserve">III. Realized Gains (Losses)</t>
  </si>
  <si>
    <t xml:space="preserve">ROLL TESTS</t>
  </si>
  <si>
    <t xml:space="preserve">Book Balance</t>
  </si>
  <si>
    <t xml:space="preserve">Prudency</t>
  </si>
  <si>
    <t xml:space="preserve">     Prior Month LTD Liquidations</t>
  </si>
  <si>
    <t xml:space="preserve">Manual Input</t>
  </si>
  <si>
    <t xml:space="preserve">     Current Month Swap/Options Liquidations</t>
  </si>
  <si>
    <t xml:space="preserve">Cell Ref</t>
  </si>
  <si>
    <t xml:space="preserve">    Gross Book Balance</t>
  </si>
  <si>
    <t xml:space="preserve">     Current Month NYMEX Futures Liquidations</t>
  </si>
  <si>
    <t xml:space="preserve">    Prudency</t>
  </si>
  <si>
    <t xml:space="preserve">     Current Month NYMEX Option Premiums</t>
  </si>
  <si>
    <t xml:space="preserve">    LTD Liquidations</t>
  </si>
  <si>
    <t xml:space="preserve">     Current Month Broker Fees</t>
  </si>
  <si>
    <t xml:space="preserve">     Current Month Rho/Drift &amp; Liquidation Adjustments (Book/Acct Recon)</t>
  </si>
  <si>
    <t xml:space="preserve">Current Month Liquidation Adj. (Book/Acct Recon)</t>
  </si>
  <si>
    <t xml:space="preserve">Current MTD Daily</t>
  </si>
  <si>
    <t xml:space="preserve">Daily Total Below</t>
  </si>
  <si>
    <t xml:space="preserve">     Prior Period Liquidations Adjustment - Sched E</t>
  </si>
  <si>
    <t xml:space="preserve">Current Month Rho/Drift </t>
  </si>
  <si>
    <t xml:space="preserve">   Current Month LTD Liquidations</t>
  </si>
  <si>
    <t xml:space="preserve">IV. LTD Recognized</t>
  </si>
  <si>
    <t xml:space="preserve">Difference</t>
  </si>
  <si>
    <t xml:space="preserve">OTC</t>
  </si>
  <si>
    <t xml:space="preserve">Ttl Dly Chg =&gt;</t>
  </si>
  <si>
    <t xml:space="preserve">Value</t>
  </si>
  <si>
    <t xml:space="preserve">Day of the Week</t>
  </si>
  <si>
    <t xml:space="preserve">SENSITIVITY</t>
  </si>
  <si>
    <t xml:space="preserve">S</t>
  </si>
  <si>
    <t xml:space="preserve">M</t>
  </si>
  <si>
    <t xml:space="preserve">MTD Cumulative</t>
  </si>
  <si>
    <t xml:space="preserve">T</t>
  </si>
  <si>
    <t xml:space="preserve">Price Curve Shift</t>
  </si>
  <si>
    <t xml:space="preserve">W</t>
  </si>
  <si>
    <t xml:space="preserve">Basis Curve Shift</t>
  </si>
  <si>
    <t xml:space="preserve">R</t>
  </si>
  <si>
    <t xml:space="preserve">Index Curve Shift</t>
  </si>
  <si>
    <t xml:space="preserve">F</t>
  </si>
  <si>
    <t xml:space="preserve">Gas Daily Curve Shift</t>
  </si>
  <si>
    <t xml:space="preserve">FX Curve Shift</t>
  </si>
  <si>
    <t xml:space="preserve">Trans Ex Oracle Cve Sh</t>
  </si>
  <si>
    <t xml:space="preserve">LIQUIDATIONS</t>
  </si>
  <si>
    <t xml:space="preserve">date</t>
  </si>
  <si>
    <t xml:space="preserve">amount</t>
  </si>
  <si>
    <t xml:space="preserve">risk book</t>
  </si>
  <si>
    <t xml:space="preserve">month</t>
  </si>
  <si>
    <t xml:space="preserve">Item #</t>
  </si>
  <si>
    <t xml:space="preserve">Reconciling to GL</t>
  </si>
  <si>
    <t xml:space="preserve">Rho </t>
  </si>
  <si>
    <t xml:space="preserve">Liquidations - Book</t>
  </si>
  <si>
    <t xml:space="preserve">FX Rho</t>
  </si>
  <si>
    <t xml:space="preserve">FX Drift</t>
  </si>
  <si>
    <t xml:space="preserve">Prepaid Amortization</t>
  </si>
  <si>
    <t xml:space="preserve">Broker Fees (s/b negative)</t>
  </si>
  <si>
    <t xml:space="preserve">Spot Liquidations</t>
  </si>
  <si>
    <t xml:space="preserve">Book/Act Recon Liquid</t>
  </si>
  <si>
    <t xml:space="preserve">Other (See schedule E)</t>
  </si>
  <si>
    <t xml:space="preserve">   "Other" Note reference</t>
  </si>
  <si>
    <t xml:space="preserve">Sched E Ref:</t>
  </si>
  <si>
    <t xml:space="preserve">Prior Month Bal</t>
  </si>
  <si>
    <t xml:space="preserve">Total Prudency Balance</t>
  </si>
  <si>
    <t xml:space="preserve">Broker Fees (Intra Month)</t>
  </si>
  <si>
    <t xml:space="preserve">Total Monthly Change</t>
  </si>
  <si>
    <t xml:space="preserve">EXCHANGE</t>
  </si>
  <si>
    <t xml:space="preserve">2 Year Bonds</t>
  </si>
  <si>
    <t xml:space="preserve">5 Year Bonds</t>
  </si>
  <si>
    <t xml:space="preserve">10 Year Bonds</t>
  </si>
  <si>
    <t xml:space="preserve">30 Year Bonds</t>
  </si>
  <si>
    <t xml:space="preserve">Canadian Dollars</t>
  </si>
  <si>
    <t xml:space="preserve">Crude</t>
  </si>
  <si>
    <t xml:space="preserve">Eurodallars</t>
  </si>
  <si>
    <t xml:space="preserve">Gas</t>
  </si>
  <si>
    <t xml:space="preserve">Gas Crack</t>
  </si>
  <si>
    <t xml:space="preserve">Heat Crack</t>
  </si>
  <si>
    <t xml:space="preserve">Heat Oil</t>
  </si>
  <si>
    <t xml:space="preserve">Propane</t>
  </si>
  <si>
    <t xml:space="preserve">Unleaded</t>
  </si>
  <si>
    <t xml:space="preserve">Tot MTD Futures Liquid.</t>
  </si>
  <si>
    <t xml:space="preserve">OPTION PREMIUMS</t>
  </si>
  <si>
    <t xml:space="preserve">Tot MTD Opt.Prem Liquid.</t>
  </si>
  <si>
    <t xml:space="preserve">SUPPORTING SCHEDULES</t>
  </si>
  <si>
    <t xml:space="preserve">Schedule A: Rho &amp; Drift Adjustments</t>
  </si>
  <si>
    <t xml:space="preserve">Schedule B: Transactions Ex Oracle</t>
  </si>
  <si>
    <t xml:space="preserve">Description</t>
  </si>
  <si>
    <t xml:space="preserve">Amount</t>
  </si>
  <si>
    <t xml:space="preserve">Total Rho &amp; Drift Adjustments</t>
  </si>
  <si>
    <t xml:space="preserve">Total Transactions Ex Oracle</t>
  </si>
  <si>
    <t xml:space="preserve">Schedule C: Perm Book Adjustments</t>
  </si>
  <si>
    <t xml:space="preserve">Total Perm Book Adjustments</t>
  </si>
  <si>
    <t xml:space="preserve">Schedule D: Accounting Adjustments (Prudency)</t>
  </si>
  <si>
    <t xml:space="preserve">Number</t>
  </si>
  <si>
    <t xml:space="preserve">Deal Number</t>
  </si>
  <si>
    <t xml:space="preserve">Counterparty</t>
  </si>
  <si>
    <t xml:space="preserve">Total Accounting Adjustments (Prudency)</t>
  </si>
  <si>
    <t xml:space="preserve">Scedule E: Prior Period Liquidation Adjustments</t>
  </si>
  <si>
    <t xml:space="preserve">Total Prior Period Liquidation Adjustments</t>
  </si>
  <si>
    <t xml:space="preserve">Basis - LAD</t>
  </si>
  <si>
    <t xml:space="preserve">Reconciling with GL</t>
  </si>
  <si>
    <t xml:space="preserve">BROKER FEES</t>
  </si>
  <si>
    <t xml:space="preserve">Total broker fee adjustments</t>
  </si>
  <si>
    <t xml:space="preserve">Deal NL6163.1</t>
  </si>
  <si>
    <t xml:space="preserve">Deal NL6163.2</t>
  </si>
  <si>
    <t xml:space="preserve">Gas Daily - LAM</t>
  </si>
  <si>
    <t xml:space="preserve">ggd</t>
  </si>
  <si>
    <t xml:space="preserve">Index - LAI</t>
  </si>
  <si>
    <t xml:space="preserve">     Current Month Spot Broker Fees</t>
  </si>
  <si>
    <t xml:space="preserve">Schedule E: Prior Period Liquidation Adjustments</t>
  </si>
  <si>
    <t xml:space="preserve">FT-NW</t>
  </si>
  <si>
    <t xml:space="preserve">     Mid P/L Swaps -MMbtu Swap with the Crude Book e00982.1/e00983.1</t>
  </si>
  <si>
    <t xml:space="preserve">FT-CENTRAL</t>
  </si>
  <si>
    <t xml:space="preserve">Options Price - GOP</t>
  </si>
  <si>
    <t xml:space="preserve">EB6169.1</t>
  </si>
  <si>
    <t xml:space="preserve">KN Trading</t>
  </si>
  <si>
    <t xml:space="preserve">ET3314</t>
  </si>
  <si>
    <t xml:space="preserve">Basis option value for May</t>
  </si>
  <si>
    <t xml:space="preserve">Basis option value for June</t>
  </si>
  <si>
    <t xml:space="preserve">Note: Total liquidation for the day equals -60,030, 13,470 was calculated by daily macro</t>
  </si>
  <si>
    <t xml:space="preserve">Basis option value for July</t>
  </si>
  <si>
    <t xml:space="preserve">Note: Total liquidation for the day equals -62,031, 35,619 was calculated by daily macro</t>
  </si>
  <si>
    <t xml:space="preserve">Basis option EF0747 -- cannot value in Oracle</t>
  </si>
  <si>
    <t xml:space="preserve">Basis option ET3314 -- cannot value in Oracle</t>
  </si>
  <si>
    <t xml:space="preserve">Basis option ET0809 -- cannot value in Oracle</t>
  </si>
  <si>
    <t xml:space="preserve">Basis option ET4473 -- cannot value in Oracle</t>
  </si>
  <si>
    <t xml:space="preserve">Basis option ET4511 -- cannot value in Oracle</t>
  </si>
  <si>
    <t xml:space="preserve">Basis option EW1881 -- cannot value in Oracle</t>
  </si>
  <si>
    <t xml:space="preserve">Basis option EX2644--cannot value in Oracle</t>
  </si>
  <si>
    <t xml:space="preserve">Basis option N39638--cannot value in Oracle</t>
  </si>
  <si>
    <t xml:space="preserve">Options Basis - GOD</t>
  </si>
  <si>
    <t xml:space="preserve">EF0747.1</t>
  </si>
  <si>
    <t xml:space="preserve">basis option that wasn't being valued.</t>
  </si>
  <si>
    <t xml:space="preserve">Options / Trans GOI</t>
  </si>
  <si>
    <t xml:space="preserve">CAD - B~P</t>
  </si>
  <si>
    <t xml:space="preserve">Crude - WTI</t>
  </si>
  <si>
    <t xml:space="preserve">old value</t>
  </si>
  <si>
    <t xml:space="preserve">difference</t>
  </si>
  <si>
    <t xml:space="preserve">Adj. Drift &amp; Rho-12/95</t>
  </si>
  <si>
    <t xml:space="preserve">^ENRON RISK MANAGEMENT SERVICES CORP.</t>
  </si>
  <si>
    <t xml:space="preserve">^DAILY DETAIL OF NEW TRANSACTIONS</t>
  </si>
  <si>
    <t xml:space="preserve">Total Notional</t>
  </si>
  <si>
    <t xml:space="preserve">Value on Date</t>
  </si>
  <si>
    <t xml:space="preserve">Quantities (Bcf)</t>
  </si>
  <si>
    <t xml:space="preserve">Transaction Originated</t>
  </si>
  <si>
    <t xml:space="preserve">Enter Value of</t>
  </si>
  <si>
    <t xml:space="preserve">Deal #</t>
  </si>
  <si>
    <t xml:space="preserve">Originated</t>
  </si>
  <si>
    <t xml:space="preserve">Customer</t>
  </si>
  <si>
    <t xml:space="preserve">EGS Origination</t>
  </si>
  <si>
    <t xml:space="preserve">(Sales)</t>
  </si>
  <si>
    <t xml:space="preserve">Purchases</t>
  </si>
  <si>
    <t xml:space="preserve">(In Thousands)</t>
  </si>
  <si>
    <t xml:space="preserve">Deal Here</t>
  </si>
  <si>
    <t xml:space="preserve">Originator</t>
  </si>
  <si>
    <t xml:space="preserve">Formula - DO NOT TOUCH</t>
  </si>
  <si>
    <t xml:space="preserve">TOTAL ORIGINATION</t>
  </si>
</sst>
</file>

<file path=xl/styles.xml><?xml version="1.0" encoding="utf-8"?>
<styleSheet xmlns="http://schemas.openxmlformats.org/spreadsheetml/2006/main">
  <numFmts count="41">
    <numFmt numFmtId="164" formatCode="General"/>
    <numFmt numFmtId="165" formatCode="_(\$* #,##0.00_);_(\$* \(#,##0.00\);_(\$* \-??_);_(@_)"/>
    <numFmt numFmtId="166" formatCode="General_)"/>
    <numFmt numFmtId="167" formatCode="#."/>
    <numFmt numFmtId="168" formatCode="[$-409]#,##0.00_);[RED]\(#,##0.00\)"/>
    <numFmt numFmtId="169" formatCode="[$-409]#,##0_);[RED]\(#,##0\)"/>
    <numFmt numFmtId="170" formatCode="[$-409]m/d/yyyy"/>
    <numFmt numFmtId="171" formatCode="[$-409]m/d/yyyy\ h:mm"/>
    <numFmt numFmtId="172" formatCode="&quot;As of &quot;mmmm\ dd&quot;, &quot;yyyy"/>
    <numFmt numFmtId="173" formatCode="[$-409]#,##0_);\(#,##0\)"/>
    <numFmt numFmtId="174" formatCode="0"/>
    <numFmt numFmtId="175" formatCode="0_);[RED]\(0\)"/>
    <numFmt numFmtId="176" formatCode="&quot;Through &quot;mmmm\ dd&quot;, &quot;yyyy"/>
    <numFmt numFmtId="177" formatCode="#,##0.000_);[RED]\(#,##0.000\)"/>
    <numFmt numFmtId="178" formatCode="#,##0.0_);\(#,##0.0\)"/>
    <numFmt numFmtId="179" formatCode="&quot;Change since &quot;mmmm\ dd&quot;, &quot;yyyy"/>
    <numFmt numFmtId="180" formatCode="&quot;LTD Through &quot;mmmm\ dd&quot;, &quot;yyyy"/>
    <numFmt numFmtId="181" formatCode="\$#,##0_);&quot;($&quot;#,##0\)"/>
    <numFmt numFmtId="182" formatCode="&quot;MTD Through &quot;mmmm\ dd&quot;, &quot;yyyy"/>
    <numFmt numFmtId="183" formatCode="\$#,##0.00_);[RED]&quot;($&quot;#,##0.00\)"/>
    <numFmt numFmtId="184" formatCode="\$#,##0_);[RED]&quot;($&quot;#,##0\)"/>
    <numFmt numFmtId="185" formatCode=";;;"/>
    <numFmt numFmtId="186" formatCode="&quot;YTD Through &quot;mmmm\ dd&quot;, &quot;yyyy"/>
    <numFmt numFmtId="187" formatCode="dd\-mmm\-yy_)"/>
    <numFmt numFmtId="188" formatCode="mmmm\ d&quot;, &quot;yyyy"/>
    <numFmt numFmtId="189" formatCode="#,##0.0_);[RED]\(#,##0.0\)"/>
    <numFmt numFmtId="190" formatCode="dd\-mmm\-yy"/>
    <numFmt numFmtId="191" formatCode="#,##0"/>
    <numFmt numFmtId="192" formatCode="@"/>
    <numFmt numFmtId="193" formatCode="d\-mmm\-yyyy"/>
    <numFmt numFmtId="194" formatCode="_(\$* #,##0_);_(\$* \(#,##0\);_(\$* \-??_);_(@_)"/>
    <numFmt numFmtId="195" formatCode="0_);\(0\)"/>
    <numFmt numFmtId="196" formatCode="[$-409]mmm\-yy"/>
    <numFmt numFmtId="197" formatCode="[$-409]d\-mmm\-yy"/>
    <numFmt numFmtId="198" formatCode="#,##0.000_);\(#,##0.000\)"/>
    <numFmt numFmtId="199" formatCode="mm/dd"/>
    <numFmt numFmtId="200" formatCode="[$-409]d\-mmm"/>
    <numFmt numFmtId="201" formatCode="0.00"/>
    <numFmt numFmtId="202" formatCode="[$-409]0.00"/>
    <numFmt numFmtId="203" formatCode="[$-409]General"/>
    <numFmt numFmtId="204" formatCode="&quot;Detail of New Transactions By Originator - &quot;mmmm&quot;, &quot;yyyy"/>
  </numFmts>
  <fonts count="51">
    <font>
      <sz val="10"/>
      <name val="Arial"/>
      <family val="0"/>
    </font>
    <font>
      <sz val="10"/>
      <name val="Arial"/>
      <family val="0"/>
    </font>
    <font>
      <sz val="10"/>
      <name val="Arial"/>
      <family val="0"/>
    </font>
    <font>
      <sz val="10"/>
      <name val="Arial"/>
      <family val="0"/>
    </font>
    <font>
      <sz val="10"/>
      <name val="Times New Roman"/>
      <family val="0"/>
    </font>
    <font>
      <b val="true"/>
      <sz val="12"/>
      <name val="Arial"/>
      <family val="2"/>
    </font>
    <font>
      <b val="true"/>
      <u val="single"/>
      <sz val="12"/>
      <name val="Arial"/>
      <family val="2"/>
    </font>
    <font>
      <b val="true"/>
      <sz val="10"/>
      <name val="Arial"/>
      <family val="2"/>
    </font>
    <font>
      <sz val="10"/>
      <name val="Times New Roman"/>
      <family val="1"/>
    </font>
    <font>
      <b val="true"/>
      <sz val="10"/>
      <name val="Times New Roman"/>
      <family val="1"/>
    </font>
    <font>
      <b val="true"/>
      <i val="true"/>
      <sz val="10"/>
      <name val="Times New Roman"/>
      <family val="1"/>
    </font>
    <font>
      <b val="true"/>
      <sz val="18"/>
      <color rgb="FFFF0000"/>
      <name val="Times New Roman"/>
      <family val="1"/>
    </font>
    <font>
      <b val="true"/>
      <sz val="12"/>
      <color rgb="FFFF0000"/>
      <name val="Times New Roman"/>
      <family val="0"/>
    </font>
    <font>
      <b val="true"/>
      <sz val="12"/>
      <color rgb="FFFF0000"/>
      <name val="Times New Roman"/>
      <family val="1"/>
    </font>
    <font>
      <sz val="20"/>
      <name val="Times New Roman"/>
      <family val="1"/>
    </font>
    <font>
      <sz val="18"/>
      <name val="Times New Roman"/>
      <family val="1"/>
    </font>
    <font>
      <b val="true"/>
      <sz val="18"/>
      <name val="Times New Roman"/>
      <family val="1"/>
    </font>
    <font>
      <u val="single"/>
      <sz val="10"/>
      <name val="Times New Roman"/>
      <family val="1"/>
    </font>
    <font>
      <b val="true"/>
      <u val="single"/>
      <sz val="10"/>
      <name val="Times New Roman"/>
      <family val="1"/>
    </font>
    <font>
      <b val="true"/>
      <sz val="10"/>
      <name val="Times New Roman"/>
      <family val="0"/>
    </font>
    <font>
      <sz val="12"/>
      <color rgb="FF000000"/>
      <name val="Times New Roman"/>
      <family val="1"/>
    </font>
    <font>
      <b val="true"/>
      <sz val="10"/>
      <color rgb="FFFFFFFF"/>
      <name val="Times New Roman"/>
      <family val="1"/>
    </font>
    <font>
      <b val="true"/>
      <i val="true"/>
      <sz val="10"/>
      <color rgb="FFFF0000"/>
      <name val="Times New Roman"/>
      <family val="0"/>
    </font>
    <font>
      <b val="true"/>
      <sz val="10"/>
      <color rgb="FF000080"/>
      <name val="Times New Roman"/>
      <family val="1"/>
    </font>
    <font>
      <b val="true"/>
      <sz val="12"/>
      <color rgb="FF000080"/>
      <name val="Times New Roman"/>
      <family val="1"/>
    </font>
    <font>
      <b val="true"/>
      <sz val="12"/>
      <color rgb="FF0000FF"/>
      <name val="Times New Roman"/>
      <family val="1"/>
    </font>
    <font>
      <b val="true"/>
      <sz val="14"/>
      <color rgb="FFFF0000"/>
      <name val="Times New Roman"/>
      <family val="1"/>
    </font>
    <font>
      <sz val="10"/>
      <color rgb="FF0000FF"/>
      <name val="Times New Roman"/>
      <family val="1"/>
    </font>
    <font>
      <i val="true"/>
      <sz val="10"/>
      <name val="Times New Roman"/>
      <family val="0"/>
    </font>
    <font>
      <b val="true"/>
      <sz val="12"/>
      <name val="Times New Roman"/>
      <family val="1"/>
    </font>
    <font>
      <b val="true"/>
      <sz val="10"/>
      <name val="Arial"/>
      <family val="0"/>
    </font>
    <font>
      <b val="true"/>
      <sz val="8"/>
      <name val="Times New Roman"/>
      <family val="1"/>
    </font>
    <font>
      <sz val="10"/>
      <color rgb="FFFFFFFF"/>
      <name val="Arial"/>
      <family val="2"/>
    </font>
    <font>
      <b val="true"/>
      <i val="true"/>
      <u val="single"/>
      <sz val="10"/>
      <name val="Times New Roman"/>
      <family val="1"/>
    </font>
    <font>
      <b val="true"/>
      <sz val="14"/>
      <color rgb="FFFF0000"/>
      <name val="Times New Roman"/>
      <family val="0"/>
    </font>
    <font>
      <b val="true"/>
      <i val="true"/>
      <sz val="10"/>
      <name val="Times New Roman"/>
      <family val="0"/>
    </font>
    <font>
      <b val="true"/>
      <sz val="10"/>
      <color rgb="FF0000FF"/>
      <name val="Times New Roman"/>
      <family val="0"/>
    </font>
    <font>
      <b val="true"/>
      <sz val="10"/>
      <color rgb="FF0000FF"/>
      <name val="Times New Roman"/>
      <family val="1"/>
    </font>
    <font>
      <sz val="10"/>
      <color rgb="FF000000"/>
      <name val="Times New Roman"/>
      <family val="1"/>
    </font>
    <font>
      <i val="true"/>
      <u val="single"/>
      <sz val="10"/>
      <name val="Times New Roman"/>
      <family val="1"/>
    </font>
    <font>
      <b val="true"/>
      <i val="true"/>
      <sz val="11"/>
      <color rgb="FF0000FF"/>
      <name val="Times New Roman"/>
      <family val="1"/>
    </font>
    <font>
      <b val="true"/>
      <sz val="10"/>
      <color rgb="FF800000"/>
      <name val="Times New Roman"/>
      <family val="1"/>
    </font>
    <font>
      <b val="true"/>
      <sz val="10"/>
      <color rgb="FF000000"/>
      <name val="Times New Roman"/>
      <family val="1"/>
    </font>
    <font>
      <b val="true"/>
      <sz val="12"/>
      <color rgb="FF000000"/>
      <name val="Times New Roman"/>
      <family val="1"/>
    </font>
    <font>
      <b val="true"/>
      <sz val="12"/>
      <color rgb="FF800000"/>
      <name val="Times New Roman"/>
      <family val="1"/>
    </font>
    <font>
      <b val="true"/>
      <sz val="11"/>
      <name val="Times New Roman"/>
      <family val="1"/>
    </font>
    <font>
      <b val="true"/>
      <i val="true"/>
      <sz val="8"/>
      <name val="Times New Roman"/>
      <family val="0"/>
    </font>
    <font>
      <b val="true"/>
      <u val="single"/>
      <sz val="10"/>
      <color rgb="FF800000"/>
      <name val="Times New Roman"/>
      <family val="1"/>
    </font>
    <font>
      <b val="true"/>
      <i val="true"/>
      <sz val="12"/>
      <name val="Times New Roman"/>
      <family val="1"/>
    </font>
    <font>
      <sz val="8"/>
      <color rgb="FF000000"/>
      <name val="Tahoma"/>
      <family val="0"/>
    </font>
    <font>
      <sz val="10"/>
      <color rgb="FF800000"/>
      <name val="Times New Roman"/>
      <family val="1"/>
    </font>
  </fonts>
  <fills count="12">
    <fill>
      <patternFill patternType="none"/>
    </fill>
    <fill>
      <patternFill patternType="gray125"/>
    </fill>
    <fill>
      <patternFill patternType="solid">
        <fgColor rgb="FFDFDFDF"/>
        <bgColor rgb="FFCCFFCC"/>
      </patternFill>
    </fill>
    <fill>
      <patternFill patternType="solid">
        <fgColor rgb="FFFFFFFF"/>
        <bgColor rgb="FFFFFFCC"/>
      </patternFill>
    </fill>
    <fill>
      <patternFill patternType="solid">
        <fgColor rgb="FFFFFF99"/>
        <bgColor rgb="FFFFFFCC"/>
      </patternFill>
    </fill>
    <fill>
      <patternFill patternType="solid">
        <fgColor rgb="FF000080"/>
        <bgColor rgb="FF000080"/>
      </patternFill>
    </fill>
    <fill>
      <patternFill patternType="solid">
        <fgColor rgb="FFFFFF00"/>
        <bgColor rgb="FFFFFF00"/>
      </patternFill>
    </fill>
    <fill>
      <patternFill patternType="solid">
        <fgColor rgb="FF00FF00"/>
        <bgColor rgb="FF33CCCC"/>
      </patternFill>
    </fill>
    <fill>
      <patternFill patternType="solid">
        <fgColor rgb="FFA6CAF0"/>
        <bgColor rgb="FFC0C0C0"/>
      </patternFill>
    </fill>
    <fill>
      <patternFill patternType="solid">
        <fgColor rgb="FFC0C0C0"/>
        <bgColor rgb="FFA6CAF0"/>
      </patternFill>
    </fill>
    <fill>
      <patternFill patternType="solid">
        <fgColor rgb="FFFF0000"/>
        <bgColor rgb="FF993300"/>
      </patternFill>
    </fill>
    <fill>
      <patternFill patternType="solid">
        <fgColor rgb="FF339933"/>
        <bgColor rgb="FF008000"/>
      </patternFill>
    </fill>
  </fills>
  <borders count="57">
    <border diagonalUp="false" diagonalDown="false">
      <left/>
      <right/>
      <top/>
      <bottom/>
      <diagonal/>
    </border>
    <border diagonalUp="false" diagonalDown="false">
      <left/>
      <right/>
      <top/>
      <bottom style="medium"/>
      <diagonal/>
    </border>
    <border diagonalUp="false" diagonalDown="false">
      <left/>
      <right/>
      <top/>
      <bottom style="thin"/>
      <diagonal/>
    </border>
    <border diagonalUp="false" diagonalDown="false">
      <left style="medium"/>
      <right style="medium"/>
      <top style="medium"/>
      <bottom style="medium"/>
      <diagonal/>
    </border>
    <border diagonalUp="false" diagonalDown="false">
      <left style="thin"/>
      <right style="thin"/>
      <top style="thin"/>
      <bottom style="thin"/>
      <diagonal/>
    </border>
    <border diagonalUp="false" diagonalDown="false">
      <left style="medium"/>
      <right style="medium"/>
      <top style="medium"/>
      <bottom/>
      <diagonal/>
    </border>
    <border diagonalUp="false" diagonalDown="false">
      <left style="medium"/>
      <right/>
      <top/>
      <bottom/>
      <diagonal/>
    </border>
    <border diagonalUp="false" diagonalDown="false">
      <left/>
      <right style="medium"/>
      <top/>
      <bottom/>
      <diagonal/>
    </border>
    <border diagonalUp="false" diagonalDown="false">
      <left style="medium"/>
      <right/>
      <top/>
      <bottom style="medium"/>
      <diagonal/>
    </border>
    <border diagonalUp="false" diagonalDown="false">
      <left/>
      <right style="medium"/>
      <top/>
      <bottom style="medium"/>
      <diagonal/>
    </border>
    <border diagonalUp="false" diagonalDown="false">
      <left style="thin"/>
      <right style="thin"/>
      <top style="thin"/>
      <bottom/>
      <diagonal/>
    </border>
    <border diagonalUp="false" diagonalDown="false">
      <left style="thin"/>
      <right style="thin"/>
      <top/>
      <bottom style="thin"/>
      <diagonal/>
    </border>
    <border diagonalUp="false" diagonalDown="false">
      <left style="thin"/>
      <right/>
      <top style="thin"/>
      <bottom/>
      <diagonal/>
    </border>
    <border diagonalUp="false" diagonalDown="false">
      <left style="medium"/>
      <right/>
      <top style="medium"/>
      <bottom/>
      <diagonal/>
    </border>
    <border diagonalUp="false" diagonalDown="false">
      <left style="thin"/>
      <right style="medium"/>
      <top style="medium"/>
      <bottom style="thin"/>
      <diagonal/>
    </border>
    <border diagonalUp="false" diagonalDown="false">
      <left style="thin"/>
      <right style="thin"/>
      <top/>
      <bottom/>
      <diagonal/>
    </border>
    <border diagonalUp="false" diagonalDown="false">
      <left/>
      <right/>
      <top style="medium"/>
      <bottom/>
      <diagonal/>
    </border>
    <border diagonalUp="false" diagonalDown="false">
      <left/>
      <right style="medium"/>
      <top style="medium"/>
      <bottom/>
      <diagonal/>
    </border>
    <border diagonalUp="false" diagonalDown="false">
      <left/>
      <right/>
      <top style="thin"/>
      <bottom style="double"/>
      <diagonal/>
    </border>
    <border diagonalUp="false" diagonalDown="false">
      <left/>
      <right style="medium"/>
      <top style="thin"/>
      <bottom style="double"/>
      <diagonal/>
    </border>
    <border diagonalUp="false" diagonalDown="false">
      <left style="thin"/>
      <right style="thin"/>
      <top style="thin"/>
      <bottom style="double"/>
      <diagonal/>
    </border>
    <border diagonalUp="false" diagonalDown="false">
      <left style="thin"/>
      <right/>
      <top style="thin"/>
      <bottom style="thin"/>
      <diagonal/>
    </border>
    <border diagonalUp="false" diagonalDown="false">
      <left/>
      <right style="thin"/>
      <top style="thin"/>
      <bottom style="thin"/>
      <diagonal/>
    </border>
    <border diagonalUp="false" diagonalDown="false">
      <left style="thin"/>
      <right/>
      <top/>
      <bottom/>
      <diagonal/>
    </border>
    <border diagonalUp="false" diagonalDown="false">
      <left style="thin"/>
      <right style="thin"/>
      <top/>
      <bottom style="thick"/>
      <diagonal/>
    </border>
    <border diagonalUp="false" diagonalDown="false">
      <left/>
      <right style="thin"/>
      <top/>
      <bottom/>
      <diagonal/>
    </border>
    <border diagonalUp="false" diagonalDown="false">
      <left style="thin"/>
      <right style="thin"/>
      <top/>
      <bottom style="medium"/>
      <diagonal/>
    </border>
    <border diagonalUp="false" diagonalDown="false">
      <left style="thin"/>
      <right style="thin"/>
      <top style="medium"/>
      <bottom style="thin"/>
      <diagonal/>
    </border>
    <border diagonalUp="false" diagonalDown="false">
      <left/>
      <right style="thin"/>
      <top/>
      <bottom style="thin"/>
      <diagonal/>
    </border>
    <border diagonalUp="false" diagonalDown="false">
      <left style="thick"/>
      <right/>
      <top style="thick"/>
      <bottom style="thick"/>
      <diagonal/>
    </border>
    <border diagonalUp="false" diagonalDown="false">
      <left/>
      <right/>
      <top style="thick"/>
      <bottom style="thick"/>
      <diagonal/>
    </border>
    <border diagonalUp="false" diagonalDown="false">
      <left/>
      <right style="thick"/>
      <top style="thick"/>
      <bottom style="thick"/>
      <diagonal/>
    </border>
    <border diagonalUp="false" diagonalDown="false">
      <left style="thick"/>
      <right style="thin"/>
      <top/>
      <bottom style="thin"/>
      <diagonal/>
    </border>
    <border diagonalUp="false" diagonalDown="false">
      <left style="thin"/>
      <right style="thick"/>
      <top/>
      <bottom style="thin"/>
      <diagonal/>
    </border>
    <border diagonalUp="false" diagonalDown="false">
      <left/>
      <right style="thick"/>
      <top/>
      <bottom style="thin"/>
      <diagonal/>
    </border>
    <border diagonalUp="false" diagonalDown="false">
      <left style="thick"/>
      <right style="thin"/>
      <top/>
      <bottom/>
      <diagonal/>
    </border>
    <border diagonalUp="false" diagonalDown="false">
      <left/>
      <right style="thick"/>
      <top/>
      <bottom/>
      <diagonal/>
    </border>
    <border diagonalUp="false" diagonalDown="false">
      <left style="thick"/>
      <right/>
      <top/>
      <bottom/>
      <diagonal/>
    </border>
    <border diagonalUp="false" diagonalDown="false">
      <left/>
      <right style="thick"/>
      <top style="thin"/>
      <bottom style="double"/>
      <diagonal/>
    </border>
    <border diagonalUp="false" diagonalDown="false">
      <left style="thick"/>
      <right/>
      <top/>
      <bottom style="thick"/>
      <diagonal/>
    </border>
    <border diagonalUp="false" diagonalDown="false">
      <left/>
      <right/>
      <top/>
      <bottom style="thick"/>
      <diagonal/>
    </border>
    <border diagonalUp="false" diagonalDown="false">
      <left/>
      <right style="thick"/>
      <top/>
      <bottom style="thick"/>
      <diagonal/>
    </border>
    <border diagonalUp="false" diagonalDown="false">
      <left style="thin"/>
      <right style="medium"/>
      <top/>
      <bottom/>
      <diagonal/>
    </border>
    <border diagonalUp="false" diagonalDown="false">
      <left style="thick"/>
      <right/>
      <top style="thick"/>
      <bottom/>
      <diagonal/>
    </border>
    <border diagonalUp="false" diagonalDown="false">
      <left/>
      <right/>
      <top style="thick"/>
      <bottom/>
      <diagonal/>
    </border>
    <border diagonalUp="false" diagonalDown="false">
      <left/>
      <right style="thick"/>
      <top style="thick"/>
      <bottom/>
      <diagonal/>
    </border>
    <border diagonalUp="false" diagonalDown="false">
      <left style="thick"/>
      <right/>
      <top style="thin"/>
      <bottom style="thin"/>
      <diagonal/>
    </border>
    <border diagonalUp="false" diagonalDown="false">
      <left style="thin"/>
      <right style="thick"/>
      <top style="thin"/>
      <bottom style="thin"/>
      <diagonal/>
    </border>
    <border diagonalUp="false" diagonalDown="false">
      <left style="thin"/>
      <right style="thick"/>
      <top/>
      <bottom/>
      <diagonal/>
    </border>
    <border diagonalUp="false" diagonalDown="false">
      <left style="thin"/>
      <right style="thick"/>
      <top style="thin"/>
      <bottom style="double"/>
      <diagonal/>
    </border>
    <border diagonalUp="false" diagonalDown="false">
      <left style="thick"/>
      <right/>
      <top style="thick"/>
      <bottom style="medium"/>
      <diagonal/>
    </border>
    <border diagonalUp="false" diagonalDown="false">
      <left/>
      <right/>
      <top style="thick"/>
      <bottom style="medium"/>
      <diagonal/>
    </border>
    <border diagonalUp="false" diagonalDown="false">
      <left/>
      <right style="thick"/>
      <top style="thick"/>
      <bottom style="medium"/>
      <diagonal/>
    </border>
    <border diagonalUp="false" diagonalDown="false">
      <left style="thick"/>
      <right/>
      <top/>
      <bottom style="medium"/>
      <diagonal/>
    </border>
    <border diagonalUp="false" diagonalDown="false">
      <left style="thin"/>
      <right style="thin"/>
      <top style="thin"/>
      <bottom style="medium"/>
      <diagonal/>
    </border>
    <border diagonalUp="false" diagonalDown="false">
      <left/>
      <right style="thick"/>
      <top/>
      <bottom style="medium"/>
      <diagonal/>
    </border>
    <border diagonalUp="false" diagonalDown="false">
      <left/>
      <right/>
      <top style="thin"/>
      <bottom style="thin"/>
      <diagonal/>
    </border>
  </borders>
  <cellStyleXfs count="23">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168" fontId="0" fillId="0" borderId="0" applyFont="true" applyBorder="false" applyAlignment="false" applyProtection="false"/>
    <xf numFmtId="41" fontId="1" fillId="0" borderId="0" applyFont="true" applyBorder="false" applyAlignment="false" applyProtection="false"/>
    <xf numFmtId="183" fontId="0"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0" fillId="0" borderId="0" applyFont="true" applyBorder="false" applyAlignment="false" applyProtection="false"/>
    <xf numFmtId="165" fontId="0" fillId="0" borderId="0" applyFont="true" applyBorder="false" applyAlignment="false" applyProtection="false"/>
    <xf numFmtId="166" fontId="4" fillId="0" borderId="0" applyFont="true" applyBorder="true" applyAlignment="true" applyProtection="true">
      <alignment horizontal="general" vertical="bottom" textRotation="0" wrapText="false" indent="0" shrinkToFit="false"/>
      <protection locked="true" hidden="false"/>
    </xf>
  </cellStyleXfs>
  <cellXfs count="514">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4" fontId="5" fillId="0" borderId="0" xfId="0" applyFont="true" applyBorder="false" applyAlignment="false" applyProtection="false">
      <alignment horizontal="general" vertical="bottom" textRotation="0" wrapText="false" indent="0" shrinkToFit="false"/>
      <protection locked="true" hidden="false"/>
    </xf>
    <xf numFmtId="164" fontId="6" fillId="0" borderId="0" xfId="0" applyFont="tru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false">
      <alignment horizontal="right" vertical="bottom" textRotation="0" wrapText="false" indent="0" shrinkToFit="false"/>
      <protection locked="true" hidden="false"/>
    </xf>
    <xf numFmtId="167"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true" applyBorder="false" applyAlignment="true" applyProtection="false">
      <alignment horizontal="general" vertical="bottom" textRotation="0" wrapText="false" indent="0" shrinkToFit="false"/>
      <protection locked="true" hidden="false"/>
    </xf>
    <xf numFmtId="164" fontId="7" fillId="0" borderId="0" xfId="0" applyFont="true" applyBorder="false" applyAlignment="false" applyProtection="false">
      <alignment horizontal="general" vertical="bottom" textRotation="0" wrapText="false" indent="0" shrinkToFit="false"/>
      <protection locked="true" hidden="false"/>
    </xf>
    <xf numFmtId="164" fontId="8" fillId="0" borderId="0" xfId="0" applyFont="true" applyBorder="false" applyAlignment="false" applyProtection="false">
      <alignment horizontal="general" vertical="bottom" textRotation="0" wrapText="false" indent="0" shrinkToFit="false"/>
      <protection locked="true" hidden="false"/>
    </xf>
    <xf numFmtId="169" fontId="8" fillId="0" borderId="0" xfId="15" applyFont="true" applyBorder="true" applyAlignment="true" applyProtection="true">
      <alignment horizontal="general" vertical="bottom" textRotation="0" wrapText="false" indent="0" shrinkToFit="false"/>
      <protection locked="true" hidden="false"/>
    </xf>
    <xf numFmtId="169" fontId="8" fillId="0" borderId="0" xfId="0" applyFont="true" applyBorder="false" applyAlignment="false" applyProtection="false">
      <alignment horizontal="general" vertical="bottom" textRotation="0" wrapText="false" indent="0" shrinkToFit="false"/>
      <protection locked="true" hidden="false"/>
    </xf>
    <xf numFmtId="164" fontId="9" fillId="0" borderId="0" xfId="0" applyFont="true" applyBorder="false" applyAlignment="true" applyProtection="false">
      <alignment horizontal="left" vertical="bottom" textRotation="0" wrapText="false" indent="0" shrinkToFit="false"/>
      <protection locked="true" hidden="false"/>
    </xf>
    <xf numFmtId="170" fontId="8" fillId="0" borderId="0" xfId="0" applyFont="true" applyBorder="false" applyAlignment="false" applyProtection="false">
      <alignment horizontal="general" vertical="bottom" textRotation="0" wrapText="false" indent="0" shrinkToFit="false"/>
      <protection locked="true" hidden="false"/>
    </xf>
    <xf numFmtId="164" fontId="9" fillId="0" borderId="0" xfId="0" applyFont="true" applyBorder="true" applyAlignment="true" applyProtection="false">
      <alignment horizontal="left" vertical="bottom" textRotation="0" wrapText="false" indent="0" shrinkToFit="false"/>
      <protection locked="true" hidden="false"/>
    </xf>
    <xf numFmtId="169" fontId="8" fillId="0" borderId="0" xfId="15" applyFont="true" applyBorder="true" applyAlignment="true" applyProtection="true">
      <alignment horizontal="right" vertical="bottom" textRotation="0" wrapText="false" indent="0" shrinkToFit="false"/>
      <protection locked="true" hidden="false"/>
    </xf>
    <xf numFmtId="169" fontId="8" fillId="0" borderId="1" xfId="15" applyFont="true" applyBorder="true" applyAlignment="true" applyProtection="true">
      <alignment horizontal="general" vertical="bottom" textRotation="0" wrapText="false" indent="0" shrinkToFit="false"/>
      <protection locked="true" hidden="false"/>
    </xf>
    <xf numFmtId="169" fontId="0" fillId="0" borderId="1" xfId="0" applyFont="false" applyBorder="true" applyAlignment="false" applyProtection="false">
      <alignment horizontal="general" vertical="bottom" textRotation="0" wrapText="false" indent="0" shrinkToFit="false"/>
      <protection locked="true" hidden="false"/>
    </xf>
    <xf numFmtId="171" fontId="8" fillId="0" borderId="0" xfId="0" applyFont="true" applyBorder="false" applyAlignment="false" applyProtection="false">
      <alignment horizontal="general" vertical="bottom" textRotation="0" wrapText="false" indent="0" shrinkToFit="false"/>
      <protection locked="true" hidden="false"/>
    </xf>
    <xf numFmtId="172" fontId="10" fillId="0" borderId="0" xfId="0" applyFont="true" applyBorder="false" applyAlignment="true" applyProtection="false">
      <alignment horizontal="left" vertical="bottom" textRotation="0" wrapText="false" indent="0" shrinkToFit="false"/>
      <protection locked="true" hidden="false"/>
    </xf>
    <xf numFmtId="164" fontId="8" fillId="0" borderId="2" xfId="0" applyFont="true" applyBorder="true" applyAlignment="true" applyProtection="false">
      <alignment horizontal="left" vertical="bottom" textRotation="0" wrapText="false" indent="0" shrinkToFit="false"/>
      <protection locked="true" hidden="false"/>
    </xf>
    <xf numFmtId="164" fontId="8" fillId="0" borderId="0" xfId="0" applyFont="true" applyBorder="true" applyAlignment="true" applyProtection="false">
      <alignment horizontal="left" vertical="bottom" textRotation="0" wrapText="false" indent="0" shrinkToFit="false"/>
      <protection locked="true" hidden="false"/>
    </xf>
    <xf numFmtId="169" fontId="8" fillId="0" borderId="2" xfId="0" applyFont="true" applyBorder="true" applyAlignment="true" applyProtection="false">
      <alignment horizontal="left" vertical="bottom" textRotation="0" wrapText="false" indent="0" shrinkToFit="false"/>
      <protection locked="true" hidden="false"/>
    </xf>
    <xf numFmtId="173" fontId="8" fillId="0" borderId="0" xfId="0" applyFont="true" applyBorder="true" applyAlignment="true" applyProtection="false">
      <alignment horizontal="center" vertical="bottom" textRotation="0" wrapText="false" indent="0" shrinkToFit="false"/>
      <protection locked="true" hidden="false"/>
    </xf>
    <xf numFmtId="169" fontId="8" fillId="0" borderId="0" xfId="0" applyFont="true" applyBorder="true" applyAlignment="true" applyProtection="false">
      <alignment horizontal="center" vertical="bottom" textRotation="0" wrapText="false" indent="0" shrinkToFit="false"/>
      <protection locked="true" hidden="false"/>
    </xf>
    <xf numFmtId="174" fontId="11" fillId="0" borderId="3" xfId="0" applyFont="true" applyBorder="true" applyAlignment="true" applyProtection="false">
      <alignment horizontal="center" vertical="bottom" textRotation="0" wrapText="false" indent="0" shrinkToFit="false"/>
      <protection locked="true" hidden="false"/>
    </xf>
    <xf numFmtId="175" fontId="12" fillId="0" borderId="0" xfId="15" applyFont="true" applyBorder="true" applyAlignment="true" applyProtection="true">
      <alignment horizontal="general" vertical="bottom" textRotation="0" wrapText="false" indent="0" shrinkToFit="false"/>
      <protection locked="true" hidden="false"/>
    </xf>
    <xf numFmtId="173" fontId="8" fillId="0" borderId="2" xfId="0" applyFont="true" applyBorder="true" applyAlignment="true" applyProtection="false">
      <alignment horizontal="center" vertical="bottom" textRotation="0" wrapText="false" indent="0" shrinkToFit="false"/>
      <protection locked="true" hidden="false"/>
    </xf>
    <xf numFmtId="169" fontId="8" fillId="0" borderId="2" xfId="0" applyFont="true" applyBorder="true" applyAlignment="true" applyProtection="false">
      <alignment horizontal="center" vertical="bottom" textRotation="0" wrapText="false" indent="0" shrinkToFit="false"/>
      <protection locked="true" hidden="false"/>
    </xf>
    <xf numFmtId="164" fontId="8" fillId="0" borderId="0" xfId="0" applyFont="true" applyBorder="true" applyAlignment="true" applyProtection="false">
      <alignment horizontal="center" vertical="bottom" textRotation="0" wrapText="false" indent="0" shrinkToFit="false"/>
      <protection locked="true" hidden="false"/>
    </xf>
    <xf numFmtId="164" fontId="13" fillId="0" borderId="0" xfId="0" applyFont="true" applyBorder="true" applyAlignment="true" applyProtection="false">
      <alignment horizontal="center" vertical="bottom" textRotation="0" wrapText="false" indent="0" shrinkToFit="false"/>
      <protection locked="true" hidden="false"/>
    </xf>
    <xf numFmtId="174" fontId="0" fillId="0" borderId="0" xfId="0" applyFont="true" applyBorder="true" applyAlignment="true" applyProtection="false">
      <alignment horizontal="center" vertical="bottom" textRotation="0" wrapText="false" indent="0" shrinkToFit="false"/>
      <protection locked="true" hidden="false"/>
    </xf>
    <xf numFmtId="169" fontId="14" fillId="0" borderId="0" xfId="15" applyFont="true" applyBorder="true" applyAlignment="true" applyProtection="true">
      <alignment horizontal="general" vertical="bottom" textRotation="0" wrapText="false" indent="0" shrinkToFit="false"/>
      <protection locked="true" hidden="false"/>
    </xf>
    <xf numFmtId="169" fontId="15" fillId="0" borderId="0" xfId="15" applyFont="true" applyBorder="true" applyAlignment="true" applyProtection="true">
      <alignment horizontal="general" vertical="bottom" textRotation="0" wrapText="false" indent="0" shrinkToFit="false"/>
      <protection locked="true" hidden="false"/>
    </xf>
    <xf numFmtId="174" fontId="16" fillId="0" borderId="0" xfId="0" applyFont="true" applyBorder="true" applyAlignment="true" applyProtection="false">
      <alignment horizontal="center" vertical="bottom" textRotation="0" wrapText="false" indent="0" shrinkToFit="false"/>
      <protection locked="true" hidden="false"/>
    </xf>
    <xf numFmtId="174" fontId="9" fillId="0" borderId="0" xfId="0" applyFont="true" applyBorder="true" applyAlignment="true" applyProtection="false">
      <alignment horizontal="center" vertical="bottom" textRotation="0" wrapText="false" indent="0" shrinkToFit="false"/>
      <protection locked="true" hidden="false"/>
    </xf>
    <xf numFmtId="169" fontId="9" fillId="0" borderId="0" xfId="0" applyFont="true" applyBorder="true" applyAlignment="true" applyProtection="false">
      <alignment horizontal="center" vertical="bottom" textRotation="0" wrapText="false" indent="0" shrinkToFit="false"/>
      <protection locked="true" hidden="false"/>
    </xf>
    <xf numFmtId="164" fontId="17" fillId="0" borderId="0" xfId="0" applyFont="true" applyBorder="false" applyAlignment="true" applyProtection="false">
      <alignment horizontal="left" vertical="bottom" textRotation="0" wrapText="false" indent="0" shrinkToFit="false"/>
      <protection locked="true" hidden="false"/>
    </xf>
    <xf numFmtId="176" fontId="10" fillId="0" borderId="0" xfId="0" applyFont="true" applyBorder="false" applyAlignment="true" applyProtection="false">
      <alignment horizontal="left" vertical="bottom" textRotation="0" wrapText="false" indent="0" shrinkToFit="false"/>
      <protection locked="true" hidden="false"/>
    </xf>
    <xf numFmtId="164" fontId="8" fillId="0" borderId="0" xfId="0" applyFont="true" applyBorder="false" applyAlignment="true" applyProtection="false">
      <alignment horizontal="left" vertical="bottom" textRotation="0" wrapText="false" indent="0" shrinkToFit="false"/>
      <protection locked="true" hidden="false"/>
    </xf>
    <xf numFmtId="177" fontId="8" fillId="0" borderId="4" xfId="15" applyFont="true" applyBorder="true" applyAlignment="true" applyProtection="true">
      <alignment horizontal="general" vertical="bottom" textRotation="0" wrapText="false" indent="0" shrinkToFit="false"/>
      <protection locked="true" hidden="false"/>
    </xf>
    <xf numFmtId="177" fontId="8" fillId="0" borderId="0" xfId="15" applyFont="true" applyBorder="true" applyAlignment="true" applyProtection="true">
      <alignment horizontal="general" vertical="bottom" textRotation="0" wrapText="false" indent="0" shrinkToFit="false"/>
      <protection locked="true" hidden="false"/>
    </xf>
    <xf numFmtId="169" fontId="8" fillId="0" borderId="4" xfId="15" applyFont="true" applyBorder="true" applyAlignment="true" applyProtection="true">
      <alignment horizontal="general" vertical="bottom" textRotation="0" wrapText="false" indent="0" shrinkToFit="false"/>
      <protection locked="true" hidden="false"/>
    </xf>
    <xf numFmtId="164" fontId="8" fillId="0" borderId="0" xfId="0" applyFont="true" applyBorder="false" applyAlignment="true" applyProtection="false">
      <alignment horizontal="left" vertical="bottom" textRotation="0" wrapText="false" indent="0" shrinkToFit="false"/>
      <protection locked="true" hidden="false"/>
    </xf>
    <xf numFmtId="178" fontId="8" fillId="0" borderId="4" xfId="0" applyFont="true" applyBorder="true" applyAlignment="false" applyProtection="true">
      <alignment horizontal="general" vertical="bottom" textRotation="0" wrapText="false" indent="0" shrinkToFit="false"/>
      <protection locked="true" hidden="false"/>
    </xf>
    <xf numFmtId="178" fontId="8" fillId="0" borderId="0" xfId="0" applyFont="true" applyBorder="true" applyAlignment="false" applyProtection="true">
      <alignment horizontal="general" vertical="bottom" textRotation="0" wrapText="false" indent="0" shrinkToFit="false"/>
      <protection locked="true" hidden="false"/>
    </xf>
    <xf numFmtId="169" fontId="8" fillId="0" borderId="4" xfId="0" applyFont="true" applyBorder="true" applyAlignment="false" applyProtection="true">
      <alignment horizontal="general" vertical="bottom" textRotation="0" wrapText="false" indent="0" shrinkToFit="false"/>
      <protection locked="true" hidden="false"/>
    </xf>
    <xf numFmtId="164" fontId="9" fillId="2" borderId="0" xfId="0" applyFont="true" applyBorder="false" applyAlignment="true" applyProtection="false">
      <alignment horizontal="left" vertical="bottom" textRotation="0" wrapText="false" indent="0" shrinkToFit="false"/>
      <protection locked="true" hidden="false"/>
    </xf>
    <xf numFmtId="169" fontId="9" fillId="2" borderId="0" xfId="15" applyFont="true" applyBorder="true" applyAlignment="true" applyProtection="true">
      <alignment horizontal="general" vertical="bottom" textRotation="0" wrapText="false" indent="0" shrinkToFit="false"/>
      <protection locked="true" hidden="false"/>
    </xf>
    <xf numFmtId="178" fontId="9" fillId="3" borderId="4" xfId="0" applyFont="true" applyBorder="true" applyAlignment="false" applyProtection="true">
      <alignment horizontal="general" vertical="bottom" textRotation="0" wrapText="false" indent="0" shrinkToFit="false"/>
      <protection locked="true" hidden="false"/>
    </xf>
    <xf numFmtId="178" fontId="9" fillId="0" borderId="4" xfId="0" applyFont="true" applyBorder="true" applyAlignment="false" applyProtection="true">
      <alignment horizontal="general" vertical="bottom" textRotation="0" wrapText="false" indent="0" shrinkToFit="false"/>
      <protection locked="true" hidden="false"/>
    </xf>
    <xf numFmtId="178" fontId="9" fillId="2" borderId="0" xfId="0" applyFont="true" applyBorder="true" applyAlignment="false" applyProtection="true">
      <alignment horizontal="general" vertical="bottom" textRotation="0" wrapText="false" indent="0" shrinkToFit="false"/>
      <protection locked="true" hidden="false"/>
    </xf>
    <xf numFmtId="178" fontId="9" fillId="0" borderId="0" xfId="0" applyFont="true" applyBorder="true" applyAlignment="false" applyProtection="true">
      <alignment horizontal="general" vertical="bottom" textRotation="0" wrapText="false" indent="0" shrinkToFit="false"/>
      <protection locked="true" hidden="false"/>
    </xf>
    <xf numFmtId="178" fontId="8" fillId="0" borderId="0" xfId="0" applyFont="true" applyBorder="false" applyAlignment="false" applyProtection="true">
      <alignment horizontal="general" vertical="bottom" textRotation="0" wrapText="false" indent="0" shrinkToFit="false"/>
      <protection locked="true" hidden="false"/>
    </xf>
    <xf numFmtId="169" fontId="8" fillId="0" borderId="0" xfId="0" applyFont="true" applyBorder="false" applyAlignment="false" applyProtection="true">
      <alignment horizontal="general" vertical="bottom" textRotation="0" wrapText="false" indent="0" shrinkToFit="false"/>
      <protection locked="true" hidden="false"/>
    </xf>
    <xf numFmtId="178" fontId="8" fillId="0" borderId="4" xfId="0" applyFont="true" applyBorder="true" applyAlignment="false" applyProtection="true">
      <alignment horizontal="general" vertical="bottom" textRotation="0" wrapText="false" indent="0" shrinkToFit="false"/>
      <protection locked="true" hidden="false"/>
    </xf>
    <xf numFmtId="178" fontId="8" fillId="0" borderId="0" xfId="0" applyFont="true" applyBorder="true" applyAlignment="false" applyProtection="true">
      <alignment horizontal="general" vertical="bottom" textRotation="0" wrapText="false" indent="0" shrinkToFit="false"/>
      <protection locked="true" hidden="false"/>
    </xf>
    <xf numFmtId="179" fontId="8" fillId="0" borderId="0" xfId="0" applyFont="true" applyBorder="false" applyAlignment="true" applyProtection="false">
      <alignment horizontal="left" vertical="bottom" textRotation="0" wrapText="false" indent="0" shrinkToFit="false"/>
      <protection locked="true" hidden="false"/>
    </xf>
    <xf numFmtId="164" fontId="18" fillId="0" borderId="0" xfId="0" applyFont="true" applyBorder="false" applyAlignment="true" applyProtection="false">
      <alignment horizontal="left" vertical="bottom" textRotation="0" wrapText="false" indent="0" shrinkToFit="false"/>
      <protection locked="true" hidden="false"/>
    </xf>
    <xf numFmtId="180" fontId="10" fillId="0" borderId="0" xfId="0" applyFont="true" applyBorder="false" applyAlignment="true" applyProtection="false">
      <alignment horizontal="left" vertical="bottom" textRotation="0" wrapText="false" indent="0" shrinkToFit="false"/>
      <protection locked="true" hidden="false"/>
    </xf>
    <xf numFmtId="181" fontId="8" fillId="0" borderId="4" xfId="0" applyFont="true" applyBorder="true" applyAlignment="false" applyProtection="true">
      <alignment horizontal="general" vertical="bottom" textRotation="0" wrapText="false" indent="0" shrinkToFit="false"/>
      <protection locked="true" hidden="false"/>
    </xf>
    <xf numFmtId="181" fontId="8" fillId="0" borderId="0" xfId="0" applyFont="true" applyBorder="true" applyAlignment="false" applyProtection="true">
      <alignment horizontal="general" vertical="bottom" textRotation="0" wrapText="false" indent="0" shrinkToFit="false"/>
      <protection locked="true" hidden="false"/>
    </xf>
    <xf numFmtId="168" fontId="8" fillId="0" borderId="0" xfId="15" applyFont="true" applyBorder="true" applyAlignment="true" applyProtection="true">
      <alignment horizontal="general" vertical="bottom" textRotation="0" wrapText="false" indent="0" shrinkToFit="false"/>
      <protection locked="true" hidden="false"/>
    </xf>
    <xf numFmtId="181" fontId="8" fillId="0" borderId="0" xfId="0" applyFont="true" applyBorder="false" applyAlignment="false" applyProtection="true">
      <alignment horizontal="general" vertical="bottom" textRotation="0" wrapText="false" indent="0" shrinkToFit="false"/>
      <protection locked="true" hidden="false"/>
    </xf>
    <xf numFmtId="182" fontId="10" fillId="0" borderId="0" xfId="0" applyFont="true" applyBorder="false" applyAlignment="true" applyProtection="false">
      <alignment horizontal="left" vertical="bottom" textRotation="0" wrapText="false" indent="0" shrinkToFit="false"/>
      <protection locked="true" hidden="false"/>
    </xf>
    <xf numFmtId="169" fontId="9" fillId="0" borderId="0" xfId="15" applyFont="true" applyBorder="true" applyAlignment="true" applyProtection="true">
      <alignment horizontal="general" vertical="bottom" textRotation="0" wrapText="false" indent="0" shrinkToFit="false"/>
      <protection locked="true" hidden="false"/>
    </xf>
    <xf numFmtId="169" fontId="8" fillId="0" borderId="0" xfId="0" applyFont="true" applyBorder="true" applyAlignment="false" applyProtection="true">
      <alignment horizontal="general" vertical="bottom" textRotation="0" wrapText="false" indent="0" shrinkToFit="false"/>
      <protection locked="true" hidden="false"/>
    </xf>
    <xf numFmtId="169" fontId="8" fillId="2" borderId="0" xfId="15" applyFont="true" applyBorder="true" applyAlignment="true" applyProtection="true">
      <alignment horizontal="general" vertical="bottom" textRotation="0" wrapText="false" indent="0" shrinkToFit="false"/>
      <protection locked="true" hidden="false"/>
    </xf>
    <xf numFmtId="181" fontId="9" fillId="3" borderId="4" xfId="0" applyFont="true" applyBorder="true" applyAlignment="false" applyProtection="true">
      <alignment horizontal="general" vertical="bottom" textRotation="0" wrapText="false" indent="0" shrinkToFit="false"/>
      <protection locked="true" hidden="false"/>
    </xf>
    <xf numFmtId="181" fontId="9" fillId="0" borderId="4" xfId="0" applyFont="true" applyBorder="true" applyAlignment="false" applyProtection="true">
      <alignment horizontal="general" vertical="bottom" textRotation="0" wrapText="false" indent="0" shrinkToFit="false"/>
      <protection locked="true" hidden="false"/>
    </xf>
    <xf numFmtId="181" fontId="9" fillId="2" borderId="0" xfId="0" applyFont="true" applyBorder="true" applyAlignment="false" applyProtection="true">
      <alignment horizontal="general" vertical="bottom" textRotation="0" wrapText="false" indent="0" shrinkToFit="false"/>
      <protection locked="true" hidden="false"/>
    </xf>
    <xf numFmtId="181" fontId="9" fillId="0" borderId="0" xfId="0" applyFont="true" applyBorder="true" applyAlignment="false" applyProtection="true">
      <alignment horizontal="general" vertical="bottom" textRotation="0" wrapText="false" indent="0" shrinkToFit="false"/>
      <protection locked="true" hidden="false"/>
    </xf>
    <xf numFmtId="184" fontId="9" fillId="0" borderId="4" xfId="17" applyFont="true" applyBorder="true" applyAlignment="true" applyProtection="true">
      <alignment horizontal="general" vertical="bottom" textRotation="0" wrapText="false" indent="0" shrinkToFit="false"/>
      <protection locked="true" hidden="false"/>
    </xf>
    <xf numFmtId="164" fontId="8" fillId="0" borderId="0" xfId="0" applyFont="true" applyBorder="true" applyAlignment="false" applyProtection="false">
      <alignment horizontal="general" vertical="bottom" textRotation="0" wrapText="false" indent="0" shrinkToFit="false"/>
      <protection locked="true" hidden="false"/>
    </xf>
    <xf numFmtId="169" fontId="8" fillId="0" borderId="0" xfId="0" applyFont="true" applyBorder="true" applyAlignment="false" applyProtection="true">
      <alignment horizontal="general" vertical="bottom" textRotation="0" wrapText="false" indent="0" shrinkToFit="false"/>
      <protection locked="true" hidden="false"/>
    </xf>
    <xf numFmtId="164" fontId="10" fillId="0" borderId="0" xfId="0" applyFont="true" applyBorder="false" applyAlignment="true" applyProtection="false">
      <alignment horizontal="left" vertical="bottom" textRotation="0" wrapText="false" indent="0" shrinkToFit="false"/>
      <protection locked="true" hidden="false"/>
    </xf>
    <xf numFmtId="181" fontId="8" fillId="0" borderId="0" xfId="0" applyFont="true" applyBorder="false" applyAlignment="false" applyProtection="false">
      <alignment horizontal="general" vertical="bottom" textRotation="0" wrapText="false" indent="0" shrinkToFit="false"/>
      <protection locked="true" hidden="false"/>
    </xf>
    <xf numFmtId="185" fontId="8" fillId="0" borderId="0" xfId="0" applyFont="true" applyBorder="false" applyAlignment="false" applyProtection="true">
      <alignment horizontal="general" vertical="bottom" textRotation="0" wrapText="false" indent="0" shrinkToFit="false"/>
      <protection locked="true" hidden="false"/>
    </xf>
    <xf numFmtId="186" fontId="10" fillId="0" borderId="0" xfId="0" applyFont="true" applyBorder="false" applyAlignment="true" applyProtection="false">
      <alignment horizontal="left" vertical="bottom" textRotation="0" wrapText="false" indent="0" shrinkToFit="false"/>
      <protection locked="true" hidden="false"/>
    </xf>
    <xf numFmtId="164" fontId="8" fillId="2" borderId="0" xfId="0" applyFont="true" applyBorder="false" applyAlignment="true" applyProtection="false">
      <alignment horizontal="left" vertical="bottom" textRotation="0" wrapText="false" indent="0" shrinkToFit="false"/>
      <protection locked="true" hidden="false"/>
    </xf>
    <xf numFmtId="181" fontId="8" fillId="3" borderId="4" xfId="0" applyFont="true" applyBorder="true" applyAlignment="false" applyProtection="true">
      <alignment horizontal="general" vertical="bottom" textRotation="0" wrapText="false" indent="0" shrinkToFit="false"/>
      <protection locked="true" hidden="false"/>
    </xf>
    <xf numFmtId="181" fontId="8" fillId="0" borderId="4" xfId="0" applyFont="true" applyBorder="true" applyAlignment="false" applyProtection="true">
      <alignment horizontal="general" vertical="bottom" textRotation="0" wrapText="false" indent="0" shrinkToFit="false"/>
      <protection locked="true" hidden="false"/>
    </xf>
    <xf numFmtId="181" fontId="8" fillId="2" borderId="0" xfId="0" applyFont="true" applyBorder="true" applyAlignment="false" applyProtection="true">
      <alignment horizontal="general" vertical="bottom" textRotation="0" wrapText="false" indent="0" shrinkToFit="false"/>
      <protection locked="true" hidden="false"/>
    </xf>
    <xf numFmtId="181" fontId="8" fillId="0" borderId="0" xfId="0" applyFont="true" applyBorder="true" applyAlignment="false" applyProtection="true">
      <alignment horizontal="general" vertical="bottom" textRotation="0" wrapText="false" indent="0" shrinkToFit="false"/>
      <protection locked="true" hidden="false"/>
    </xf>
    <xf numFmtId="184" fontId="8" fillId="0" borderId="0" xfId="17" applyFont="true" applyBorder="true" applyAlignment="true" applyProtection="true">
      <alignment horizontal="general" vertical="bottom" textRotation="0" wrapText="false" indent="0" shrinkToFit="false"/>
      <protection locked="true" hidden="false"/>
    </xf>
    <xf numFmtId="164" fontId="10" fillId="0" borderId="0" xfId="0" applyFont="true" applyBorder="false" applyAlignment="false" applyProtection="false">
      <alignment horizontal="general" vertical="bottom" textRotation="0" wrapText="false" indent="0" shrinkToFit="false"/>
      <protection locked="true" hidden="false"/>
    </xf>
    <xf numFmtId="181" fontId="19" fillId="0" borderId="4" xfId="0" applyFont="true" applyBorder="true" applyAlignment="false" applyProtection="false">
      <alignment horizontal="general" vertical="bottom" textRotation="0" wrapText="false" indent="0" shrinkToFit="false"/>
      <protection locked="true" hidden="false"/>
    </xf>
    <xf numFmtId="181" fontId="19" fillId="0" borderId="0" xfId="0" applyFont="true" applyBorder="true" applyAlignment="false" applyProtection="false">
      <alignment horizontal="general" vertical="bottom" textRotation="0" wrapText="false" indent="0" shrinkToFit="false"/>
      <protection locked="true" hidden="false"/>
    </xf>
    <xf numFmtId="173" fontId="8" fillId="0" borderId="0" xfId="0" applyFont="true" applyBorder="true" applyAlignment="false" applyProtection="false">
      <alignment horizontal="general" vertical="bottom" textRotation="0" wrapText="false" indent="0" shrinkToFit="false"/>
      <protection locked="true" hidden="false"/>
    </xf>
    <xf numFmtId="168" fontId="8" fillId="0" borderId="0" xfId="15" applyFont="true" applyBorder="true" applyAlignment="true" applyProtection="true">
      <alignment horizontal="general" vertical="bottom" textRotation="0" wrapText="false" indent="0" shrinkToFit="false"/>
      <protection locked="true" hidden="false"/>
    </xf>
    <xf numFmtId="181" fontId="8" fillId="0" borderId="0" xfId="0" applyFont="true" applyBorder="true" applyAlignment="false" applyProtection="false">
      <alignment horizontal="general" vertical="bottom" textRotation="0" wrapText="false" indent="0" shrinkToFit="false"/>
      <protection locked="true" hidden="false"/>
    </xf>
    <xf numFmtId="181" fontId="9" fillId="3" borderId="4" xfId="0" applyFont="true" applyBorder="true" applyAlignment="false" applyProtection="false">
      <alignment horizontal="general" vertical="bottom" textRotation="0" wrapText="false" indent="0" shrinkToFit="false"/>
      <protection locked="true" hidden="false"/>
    </xf>
    <xf numFmtId="181" fontId="9" fillId="0" borderId="4" xfId="0" applyFont="true" applyBorder="true" applyAlignment="false" applyProtection="false">
      <alignment horizontal="general" vertical="bottom" textRotation="0" wrapText="false" indent="0" shrinkToFit="false"/>
      <protection locked="true" hidden="false"/>
    </xf>
    <xf numFmtId="181" fontId="9" fillId="2" borderId="0" xfId="0" applyFont="true" applyBorder="true" applyAlignment="false" applyProtection="false">
      <alignment horizontal="general" vertical="bottom" textRotation="0" wrapText="false" indent="0" shrinkToFit="false"/>
      <protection locked="true" hidden="false"/>
    </xf>
    <xf numFmtId="181" fontId="9" fillId="0" borderId="0" xfId="0" applyFont="true" applyBorder="true" applyAlignment="false" applyProtection="false">
      <alignment horizontal="general" vertical="bottom" textRotation="0" wrapText="false" indent="0" shrinkToFit="false"/>
      <protection locked="true" hidden="false"/>
    </xf>
    <xf numFmtId="164" fontId="19" fillId="3" borderId="0" xfId="0" applyFont="true" applyBorder="false" applyAlignment="true" applyProtection="false">
      <alignment horizontal="left" vertical="bottom" textRotation="0" wrapText="false" indent="0" shrinkToFit="false"/>
      <protection locked="true" hidden="false"/>
    </xf>
    <xf numFmtId="169" fontId="9" fillId="3" borderId="0" xfId="15" applyFont="true" applyBorder="true" applyAlignment="true" applyProtection="true">
      <alignment horizontal="general" vertical="bottom" textRotation="0" wrapText="false" indent="0" shrinkToFit="false"/>
      <protection locked="true" hidden="false"/>
    </xf>
    <xf numFmtId="181" fontId="9" fillId="3" borderId="0" xfId="0" applyFont="true" applyBorder="true" applyAlignment="false" applyProtection="false">
      <alignment horizontal="general" vertical="bottom" textRotation="0" wrapText="false" indent="0" shrinkToFit="false"/>
      <protection locked="true" hidden="false"/>
    </xf>
    <xf numFmtId="169" fontId="4" fillId="2" borderId="0" xfId="15" applyFont="true" applyBorder="true" applyAlignment="true" applyProtection="true">
      <alignment horizontal="general" vertical="bottom" textRotation="0" wrapText="false" indent="0" shrinkToFit="false"/>
      <protection locked="true" hidden="false"/>
    </xf>
    <xf numFmtId="169" fontId="20" fillId="0" borderId="0" xfId="20" applyFont="true" applyBorder="true" applyAlignment="true" applyProtection="true">
      <alignment horizontal="general" vertical="bottom" textRotation="0" wrapText="false" indent="0" shrinkToFit="false"/>
      <protection locked="true" hidden="false"/>
    </xf>
    <xf numFmtId="169" fontId="0" fillId="0" borderId="0" xfId="0" applyFont="false" applyBorder="false" applyAlignment="false" applyProtection="false">
      <alignment horizontal="general" vertical="bottom" textRotation="0" wrapText="false" indent="0" shrinkToFit="false"/>
      <protection locked="true" hidden="false"/>
    </xf>
    <xf numFmtId="181" fontId="8" fillId="4" borderId="0" xfId="0" applyFont="true" applyBorder="false" applyAlignment="false" applyProtection="true">
      <alignment horizontal="general" vertical="bottom" textRotation="0" wrapText="false" indent="0" shrinkToFit="false"/>
      <protection locked="true" hidden="false"/>
    </xf>
    <xf numFmtId="164" fontId="9" fillId="0" borderId="0" xfId="0" applyFont="true" applyBorder="false" applyAlignment="false" applyProtection="false">
      <alignment horizontal="general" vertical="bottom" textRotation="0" wrapText="false" indent="0" shrinkToFit="false"/>
      <protection locked="true" hidden="false"/>
    </xf>
    <xf numFmtId="169" fontId="9" fillId="0" borderId="0" xfId="0" applyFont="true" applyBorder="false" applyAlignment="false" applyProtection="false">
      <alignment horizontal="general" vertical="bottom" textRotation="0" wrapText="false" indent="0" shrinkToFit="false"/>
      <protection locked="true" hidden="false"/>
    </xf>
    <xf numFmtId="181" fontId="8" fillId="4" borderId="4" xfId="0" applyFont="true" applyBorder="true" applyAlignment="false" applyProtection="true">
      <alignment horizontal="general" vertical="bottom" textRotation="0" wrapText="false" indent="0" shrinkToFit="false"/>
      <protection locked="true" hidden="false"/>
    </xf>
    <xf numFmtId="181" fontId="8" fillId="4" borderId="0" xfId="0" applyFont="true" applyBorder="true" applyAlignment="false" applyProtection="true">
      <alignment horizontal="general" vertical="bottom" textRotation="0" wrapText="false" indent="0" shrinkToFit="false"/>
      <protection locked="true" hidden="false"/>
    </xf>
    <xf numFmtId="169" fontId="8" fillId="0" borderId="3" xfId="0" applyFont="true" applyBorder="true" applyAlignment="false" applyProtection="true">
      <alignment horizontal="general" vertical="bottom" textRotation="0" wrapText="false" indent="0" shrinkToFit="false"/>
      <protection locked="true" hidden="false"/>
    </xf>
    <xf numFmtId="181" fontId="4" fillId="4" borderId="4" xfId="0" applyFont="true" applyBorder="true" applyAlignment="false" applyProtection="true">
      <alignment horizontal="general" vertical="bottom" textRotation="0" wrapText="false" indent="0" shrinkToFit="false"/>
      <protection locked="true" hidden="false"/>
    </xf>
    <xf numFmtId="181" fontId="4" fillId="4" borderId="0" xfId="0" applyFont="true" applyBorder="true" applyAlignment="false" applyProtection="true">
      <alignment horizontal="general" vertical="bottom" textRotation="0" wrapText="false" indent="0" shrinkToFit="false"/>
      <protection locked="true" hidden="false"/>
    </xf>
    <xf numFmtId="181" fontId="9" fillId="3" borderId="0" xfId="0" applyFont="true" applyBorder="true" applyAlignment="false" applyProtection="true">
      <alignment horizontal="general" vertical="bottom" textRotation="0" wrapText="false" indent="0" shrinkToFit="false"/>
      <protection locked="true" hidden="false"/>
    </xf>
    <xf numFmtId="169" fontId="9" fillId="3" borderId="0" xfId="0" applyFont="true" applyBorder="true" applyAlignment="false" applyProtection="true">
      <alignment horizontal="general" vertical="bottom" textRotation="0" wrapText="false" indent="0" shrinkToFit="false"/>
      <protection locked="true" hidden="false"/>
    </xf>
    <xf numFmtId="187" fontId="8" fillId="0" borderId="0" xfId="0" applyFont="true" applyBorder="false" applyAlignment="false" applyProtection="true">
      <alignment horizontal="general" vertical="bottom" textRotation="0" wrapText="false" indent="0" shrinkToFit="false"/>
      <protection locked="true" hidden="false"/>
    </xf>
    <xf numFmtId="169" fontId="8" fillId="4" borderId="0" xfId="0" applyFont="true" applyBorder="false" applyAlignment="false" applyProtection="true">
      <alignment horizontal="general" vertical="bottom" textRotation="0" wrapText="false" indent="0" shrinkToFit="false"/>
      <protection locked="true" hidden="false"/>
    </xf>
    <xf numFmtId="169" fontId="8" fillId="4" borderId="4" xfId="0" applyFont="true" applyBorder="true" applyAlignment="false" applyProtection="true">
      <alignment horizontal="general" vertical="bottom" textRotation="0" wrapText="false" indent="0" shrinkToFit="false"/>
      <protection locked="true" hidden="false"/>
    </xf>
    <xf numFmtId="169" fontId="8" fillId="4" borderId="0" xfId="0" applyFont="true" applyBorder="true" applyAlignment="false" applyProtection="true">
      <alignment horizontal="general" vertical="bottom" textRotation="0" wrapText="false" indent="0" shrinkToFit="false"/>
      <protection locked="true" hidden="false"/>
    </xf>
    <xf numFmtId="169" fontId="4" fillId="4" borderId="4" xfId="0" applyFont="true" applyBorder="true" applyAlignment="false" applyProtection="true">
      <alignment horizontal="general" vertical="bottom" textRotation="0" wrapText="false" indent="0" shrinkToFit="false"/>
      <protection locked="true" hidden="false"/>
    </xf>
    <xf numFmtId="164" fontId="8" fillId="0" borderId="3" xfId="0" applyFont="true" applyBorder="true" applyAlignment="true" applyProtection="false">
      <alignment horizontal="center" vertical="bottom" textRotation="0" wrapText="false" indent="0" shrinkToFit="false"/>
      <protection locked="true" hidden="false"/>
    </xf>
    <xf numFmtId="164" fontId="8" fillId="0" borderId="5" xfId="0" applyFont="true" applyBorder="true" applyAlignment="true" applyProtection="false">
      <alignment horizontal="center" vertical="bottom" textRotation="0" wrapText="false" indent="0" shrinkToFit="false"/>
      <protection locked="true" hidden="false"/>
    </xf>
    <xf numFmtId="169" fontId="8" fillId="0" borderId="6" xfId="15" applyFont="true" applyBorder="true" applyAlignment="true" applyProtection="true">
      <alignment horizontal="general" vertical="bottom" textRotation="0" wrapText="false" indent="0" shrinkToFit="false"/>
      <protection locked="true" hidden="false"/>
    </xf>
    <xf numFmtId="173" fontId="8" fillId="0" borderId="7" xfId="0" applyFont="true" applyBorder="true" applyAlignment="false" applyProtection="false">
      <alignment horizontal="general" vertical="bottom" textRotation="0" wrapText="false" indent="0" shrinkToFit="false"/>
      <protection locked="true" hidden="false"/>
    </xf>
    <xf numFmtId="169" fontId="8" fillId="0" borderId="8" xfId="15" applyFont="true" applyBorder="true" applyAlignment="true" applyProtection="true">
      <alignment horizontal="general" vertical="bottom" textRotation="0" wrapText="false" indent="0" shrinkToFit="false"/>
      <protection locked="true" hidden="false"/>
    </xf>
    <xf numFmtId="169" fontId="8" fillId="0" borderId="9" xfId="15" applyFont="true" applyBorder="true" applyAlignment="true" applyProtection="true">
      <alignment horizontal="general" vertical="bottom" textRotation="0" wrapText="false" indent="0" shrinkToFit="false"/>
      <protection locked="true" hidden="false"/>
    </xf>
    <xf numFmtId="164" fontId="16" fillId="0" borderId="0" xfId="0" applyFont="true" applyBorder="false" applyAlignment="false" applyProtection="false">
      <alignment horizontal="general" vertical="bottom" textRotation="0" wrapText="false" indent="0" shrinkToFit="false"/>
      <protection locked="true" hidden="false"/>
    </xf>
    <xf numFmtId="169" fontId="21" fillId="5" borderId="0" xfId="0" applyFont="true" applyBorder="false" applyAlignment="true" applyProtection="false">
      <alignment horizontal="center" vertical="bottom" textRotation="0" wrapText="false" indent="0" shrinkToFit="false"/>
      <protection locked="true" hidden="false"/>
    </xf>
    <xf numFmtId="164" fontId="8" fillId="5" borderId="0" xfId="0" applyFont="true" applyBorder="false" applyAlignment="false" applyProtection="false">
      <alignment horizontal="general" vertical="bottom" textRotation="0" wrapText="false" indent="0" shrinkToFit="false"/>
      <protection locked="true" hidden="false"/>
    </xf>
    <xf numFmtId="164" fontId="22" fillId="0" borderId="0" xfId="0" applyFont="true" applyBorder="false" applyAlignment="false" applyProtection="false">
      <alignment horizontal="general" vertical="bottom" textRotation="0" wrapText="false" indent="0" shrinkToFit="false"/>
      <protection locked="true" hidden="false"/>
    </xf>
    <xf numFmtId="169" fontId="9" fillId="0" borderId="0" xfId="0" applyFont="true" applyBorder="false" applyAlignment="true" applyProtection="false">
      <alignment horizontal="center" vertical="bottom" textRotation="0" wrapText="false" indent="0" shrinkToFit="false"/>
      <protection locked="true" hidden="false"/>
    </xf>
    <xf numFmtId="169" fontId="9" fillId="0" borderId="0" xfId="0" applyFont="true" applyBorder="false" applyAlignment="false" applyProtection="false">
      <alignment horizontal="general" vertical="bottom" textRotation="0" wrapText="false" indent="0" shrinkToFit="false"/>
      <protection locked="true" hidden="false"/>
    </xf>
    <xf numFmtId="173" fontId="0" fillId="0" borderId="0" xfId="0" applyFont="true" applyBorder="false" applyAlignment="true" applyProtection="false">
      <alignment horizontal="left" vertical="bottom" textRotation="0" wrapText="false" indent="0" shrinkToFit="false"/>
      <protection locked="true" hidden="false"/>
    </xf>
    <xf numFmtId="173" fontId="23" fillId="6" borderId="0" xfId="0" applyFont="true" applyBorder="false" applyAlignment="true" applyProtection="false">
      <alignment horizontal="center" vertical="bottom" textRotation="0" wrapText="false" indent="0" shrinkToFit="false"/>
      <protection locked="true" hidden="false"/>
    </xf>
    <xf numFmtId="173" fontId="24" fillId="6" borderId="0" xfId="0" applyFont="true" applyBorder="false" applyAlignment="true" applyProtection="false">
      <alignment horizontal="left" vertical="bottom" textRotation="0" wrapText="false" indent="0" shrinkToFit="false"/>
      <protection locked="true" hidden="false"/>
    </xf>
    <xf numFmtId="173" fontId="19" fillId="0" borderId="0" xfId="0" applyFont="true" applyBorder="false" applyAlignment="false" applyProtection="false">
      <alignment horizontal="general" vertical="bottom" textRotation="0" wrapText="false" indent="0" shrinkToFit="false"/>
      <protection locked="true" hidden="false"/>
    </xf>
    <xf numFmtId="173" fontId="21" fillId="0" borderId="0" xfId="0" applyFont="true" applyBorder="false" applyAlignment="true" applyProtection="false">
      <alignment horizontal="center" vertical="bottom" textRotation="0" wrapText="false" indent="0" shrinkToFit="false"/>
      <protection locked="true" hidden="false"/>
    </xf>
    <xf numFmtId="164" fontId="8" fillId="0" borderId="0" xfId="0" applyFont="true" applyBorder="false" applyAlignment="false" applyProtection="false">
      <alignment horizontal="general" vertical="bottom" textRotation="0" wrapText="false" indent="0" shrinkToFit="false"/>
      <protection locked="true" hidden="false"/>
    </xf>
    <xf numFmtId="188" fontId="25" fillId="0" borderId="0" xfId="0" applyFont="true" applyBorder="false" applyAlignment="true" applyProtection="false">
      <alignment horizontal="center" vertical="bottom" textRotation="0" wrapText="false" indent="0" shrinkToFit="false"/>
      <protection locked="true" hidden="false"/>
    </xf>
    <xf numFmtId="164" fontId="9" fillId="0" borderId="0" xfId="0" applyFont="true" applyBorder="false" applyAlignment="true" applyProtection="false">
      <alignment horizontal="center" vertical="bottom" textRotation="0" wrapText="false" indent="0" shrinkToFit="false"/>
      <protection locked="true" hidden="false"/>
    </xf>
    <xf numFmtId="164" fontId="9" fillId="0" borderId="0" xfId="0" applyFont="true" applyBorder="false" applyAlignment="true" applyProtection="false">
      <alignment horizontal="center" vertical="bottom" textRotation="0" wrapText="false" indent="0" shrinkToFit="false"/>
      <protection locked="true" hidden="false"/>
    </xf>
    <xf numFmtId="164" fontId="9" fillId="0" borderId="0" xfId="0" applyFont="true" applyBorder="false" applyAlignment="false" applyProtection="false">
      <alignment horizontal="general" vertical="bottom" textRotation="0" wrapText="false" indent="0" shrinkToFit="false"/>
      <protection locked="true" hidden="false"/>
    </xf>
    <xf numFmtId="164" fontId="26" fillId="0" borderId="0" xfId="0" applyFont="true" applyBorder="false" applyAlignment="true" applyProtection="false">
      <alignment horizontal="left" vertical="bottom" textRotation="0" wrapText="false" indent="0" shrinkToFit="false"/>
      <protection locked="true" hidden="false"/>
    </xf>
    <xf numFmtId="174" fontId="8" fillId="0" borderId="0" xfId="0" applyFont="true" applyBorder="false" applyAlignment="true" applyProtection="false">
      <alignment horizontal="center" vertical="bottom" textRotation="0" wrapText="false" indent="0" shrinkToFit="false"/>
      <protection locked="true" hidden="false"/>
    </xf>
    <xf numFmtId="174" fontId="8" fillId="0" borderId="0" xfId="0" applyFont="true" applyBorder="false" applyAlignment="false" applyProtection="false">
      <alignment horizontal="general" vertical="bottom" textRotation="0" wrapText="false" indent="0" shrinkToFit="false"/>
      <protection locked="true" hidden="false"/>
    </xf>
    <xf numFmtId="173" fontId="8" fillId="0" borderId="0" xfId="0" applyFont="true" applyBorder="false" applyAlignment="false" applyProtection="false">
      <alignment horizontal="general" vertical="bottom" textRotation="0" wrapText="false" indent="0" shrinkToFit="false"/>
      <protection locked="true" hidden="false"/>
    </xf>
    <xf numFmtId="173" fontId="8" fillId="7" borderId="0" xfId="0" applyFont="true" applyBorder="false" applyAlignment="false" applyProtection="false">
      <alignment horizontal="general" vertical="bottom" textRotation="0" wrapText="false" indent="0" shrinkToFit="false"/>
      <protection locked="true" hidden="false"/>
    </xf>
    <xf numFmtId="173" fontId="9" fillId="0" borderId="0" xfId="0" applyFont="true" applyBorder="false" applyAlignment="false" applyProtection="false">
      <alignment horizontal="general" vertical="bottom" textRotation="0" wrapText="false" indent="0" shrinkToFit="false"/>
      <protection locked="true" hidden="false"/>
    </xf>
    <xf numFmtId="173" fontId="9" fillId="7" borderId="0" xfId="0" applyFont="true" applyBorder="false" applyAlignment="false" applyProtection="false">
      <alignment horizontal="general" vertical="bottom" textRotation="0" wrapText="false" indent="0" shrinkToFit="false"/>
      <protection locked="true" hidden="false"/>
    </xf>
    <xf numFmtId="164" fontId="8" fillId="7" borderId="0" xfId="0" applyFont="true" applyBorder="false" applyAlignment="false" applyProtection="false">
      <alignment horizontal="general" vertical="bottom" textRotation="0" wrapText="false" indent="0" shrinkToFit="false"/>
      <protection locked="true" hidden="false"/>
    </xf>
    <xf numFmtId="173" fontId="8" fillId="0" borderId="0" xfId="0" applyFont="true" applyBorder="false" applyAlignment="false" applyProtection="false">
      <alignment horizontal="general" vertical="bottom" textRotation="0" wrapText="false" indent="0" shrinkToFit="false"/>
      <protection locked="true" hidden="false"/>
    </xf>
    <xf numFmtId="173" fontId="8" fillId="0" borderId="0" xfId="0" applyFont="true" applyBorder="false" applyAlignment="true" applyProtection="false">
      <alignment horizontal="right" vertical="bottom" textRotation="0" wrapText="false" indent="0" shrinkToFit="false"/>
      <protection locked="true" hidden="false"/>
    </xf>
    <xf numFmtId="169" fontId="9" fillId="7" borderId="0" xfId="0" applyFont="true" applyBorder="false" applyAlignment="false" applyProtection="false">
      <alignment horizontal="general" vertical="bottom" textRotation="0" wrapText="false" indent="0" shrinkToFit="false"/>
      <protection locked="true" hidden="false"/>
    </xf>
    <xf numFmtId="189" fontId="8" fillId="0" borderId="0" xfId="0" applyFont="true" applyBorder="false" applyAlignment="false" applyProtection="false">
      <alignment horizontal="general" vertical="bottom" textRotation="0" wrapText="false" indent="0" shrinkToFit="false"/>
      <protection locked="true" hidden="false"/>
    </xf>
    <xf numFmtId="168" fontId="9" fillId="0" borderId="0" xfId="0" applyFont="true" applyBorder="false" applyAlignment="false" applyProtection="false">
      <alignment horizontal="general" vertical="bottom" textRotation="0" wrapText="false" indent="0" shrinkToFit="false"/>
      <protection locked="true" hidden="false"/>
    </xf>
    <xf numFmtId="169" fontId="27" fillId="0" borderId="0" xfId="15" applyFont="true" applyBorder="true" applyAlignment="true" applyProtection="true">
      <alignment horizontal="general" vertical="bottom" textRotation="0" wrapText="false" indent="0" shrinkToFit="false"/>
      <protection locked="true" hidden="false"/>
    </xf>
    <xf numFmtId="173" fontId="28" fillId="0" borderId="0" xfId="0" applyFont="true" applyBorder="true" applyAlignment="false" applyProtection="false">
      <alignment horizontal="general" vertical="bottom" textRotation="0" wrapText="false" indent="0" shrinkToFit="false"/>
      <protection locked="true" hidden="false"/>
    </xf>
    <xf numFmtId="173" fontId="9" fillId="0" borderId="0" xfId="0" applyFont="true" applyBorder="true" applyAlignment="false" applyProtection="false">
      <alignment horizontal="general" vertical="bottom" textRotation="0" wrapText="false" indent="0" shrinkToFit="false"/>
      <protection locked="true" hidden="false"/>
    </xf>
    <xf numFmtId="168" fontId="9" fillId="0" borderId="0" xfId="15" applyFont="true" applyBorder="true" applyAlignment="true" applyProtection="true">
      <alignment horizontal="general" vertical="bottom" textRotation="0" wrapText="false" indent="0" shrinkToFit="false"/>
      <protection locked="true" hidden="false"/>
    </xf>
    <xf numFmtId="164" fontId="28" fillId="0" borderId="0" xfId="0" applyFont="true" applyBorder="false" applyAlignment="false" applyProtection="false">
      <alignment horizontal="general" vertical="bottom" textRotation="0" wrapText="false" indent="0" shrinkToFit="false"/>
      <protection locked="true" hidden="false"/>
    </xf>
    <xf numFmtId="173" fontId="19" fillId="0" borderId="0" xfId="0" applyFont="true" applyBorder="false" applyAlignment="false" applyProtection="false">
      <alignment horizontal="general" vertical="bottom" textRotation="0" wrapText="false" indent="0" shrinkToFit="false"/>
      <protection locked="true" hidden="false"/>
    </xf>
    <xf numFmtId="169" fontId="0" fillId="0" borderId="0" xfId="0" applyFont="false" applyBorder="true" applyAlignment="false" applyProtection="false">
      <alignment horizontal="general" vertical="bottom" textRotation="0" wrapText="false" indent="0" shrinkToFit="false"/>
      <protection locked="true" hidden="false"/>
    </xf>
    <xf numFmtId="164" fontId="29" fillId="0" borderId="0" xfId="0" applyFont="true" applyBorder="true" applyAlignment="true" applyProtection="false">
      <alignment horizontal="center" vertical="bottom" textRotation="0" wrapText="false" indent="0" shrinkToFit="false"/>
      <protection locked="true" hidden="false"/>
    </xf>
    <xf numFmtId="164" fontId="30" fillId="0" borderId="0" xfId="0" applyFont="true" applyBorder="false" applyAlignment="true" applyProtection="false">
      <alignment horizontal="right" vertical="bottom" textRotation="0" wrapText="false" indent="0" shrinkToFit="false"/>
      <protection locked="true" hidden="false"/>
    </xf>
    <xf numFmtId="164" fontId="30" fillId="0" borderId="0" xfId="0" applyFont="true" applyBorder="false" applyAlignment="false" applyProtection="false">
      <alignment horizontal="general" vertical="bottom" textRotation="0" wrapText="false" indent="0" shrinkToFit="false"/>
      <protection locked="true" hidden="false"/>
    </xf>
    <xf numFmtId="164" fontId="30" fillId="0" borderId="0" xfId="0" applyFont="true" applyBorder="false" applyAlignment="true" applyProtection="false">
      <alignment horizontal="left" vertical="bottom" textRotation="0" wrapText="false" indent="0" shrinkToFit="false"/>
      <protection locked="true" hidden="false"/>
    </xf>
    <xf numFmtId="190" fontId="0" fillId="0" borderId="0" xfId="0" applyFont="false" applyBorder="false" applyAlignment="false" applyProtection="false">
      <alignment horizontal="general" vertical="bottom" textRotation="0" wrapText="false" indent="0" shrinkToFit="false"/>
      <protection locked="true" hidden="false"/>
    </xf>
    <xf numFmtId="191" fontId="0" fillId="0" borderId="0" xfId="0" applyFont="false" applyBorder="false" applyAlignment="false" applyProtection="false">
      <alignment horizontal="general" vertical="bottom" textRotation="0" wrapText="false" indent="0" shrinkToFit="false"/>
      <protection locked="true" hidden="false"/>
    </xf>
    <xf numFmtId="164" fontId="7" fillId="0" borderId="0" xfId="0" applyFont="true" applyBorder="false" applyAlignment="true" applyProtection="false">
      <alignment horizontal="center" vertical="top" textRotation="0" wrapText="false" indent="0" shrinkToFit="false"/>
      <protection locked="true" hidden="false"/>
    </xf>
    <xf numFmtId="192" fontId="7" fillId="0" borderId="0" xfId="0" applyFont="true" applyBorder="false" applyAlignment="true" applyProtection="false">
      <alignment horizontal="center" vertical="top" textRotation="0" wrapText="false" indent="0" shrinkToFit="false"/>
      <protection locked="true" hidden="false"/>
    </xf>
    <xf numFmtId="193" fontId="7" fillId="0" borderId="0" xfId="0" applyFont="true" applyBorder="false" applyAlignment="true" applyProtection="false">
      <alignment horizontal="center" vertical="top" textRotation="0" wrapText="false" indent="0" shrinkToFit="false"/>
      <protection locked="true" hidden="false"/>
    </xf>
    <xf numFmtId="194" fontId="7" fillId="0" borderId="0" xfId="21" applyFont="true" applyBorder="true" applyAlignment="true" applyProtection="true">
      <alignment horizontal="center" vertical="top" textRotation="0" wrapText="false" indent="0" shrinkToFit="false"/>
      <protection locked="true" hidden="false"/>
    </xf>
    <xf numFmtId="191" fontId="7" fillId="0" borderId="0" xfId="21" applyFont="true" applyBorder="true" applyAlignment="true" applyProtection="true">
      <alignment horizontal="center" vertical="top" textRotation="0" wrapText="false" indent="0" shrinkToFit="false"/>
      <protection locked="true" hidden="false"/>
    </xf>
    <xf numFmtId="164" fontId="7" fillId="8" borderId="10" xfId="0" applyFont="true" applyBorder="true" applyAlignment="true" applyProtection="false">
      <alignment horizontal="right" vertical="bottom" textRotation="0" wrapText="false" indent="0" shrinkToFit="false"/>
      <protection locked="true" hidden="false"/>
    </xf>
    <xf numFmtId="164" fontId="0" fillId="9" borderId="10" xfId="0" applyFont="true" applyBorder="true" applyAlignment="true" applyProtection="false">
      <alignment horizontal="general" vertical="top" textRotation="0" wrapText="false" indent="0" shrinkToFit="false"/>
      <protection locked="true" hidden="false"/>
    </xf>
    <xf numFmtId="164" fontId="7" fillId="8" borderId="11" xfId="0" applyFont="true" applyBorder="true" applyAlignment="true" applyProtection="false">
      <alignment horizontal="right" vertical="bottom" textRotation="0" wrapText="false" indent="0" shrinkToFit="false"/>
      <protection locked="true" hidden="false"/>
    </xf>
    <xf numFmtId="164" fontId="0" fillId="9" borderId="11" xfId="0" applyFont="true" applyBorder="true" applyAlignment="true" applyProtection="false">
      <alignment horizontal="general" vertical="top" textRotation="0" wrapText="false" indent="0" shrinkToFit="false"/>
      <protection locked="true" hidden="false"/>
    </xf>
    <xf numFmtId="164" fontId="7" fillId="8" borderId="12" xfId="0" applyFont="true" applyBorder="true" applyAlignment="true" applyProtection="false">
      <alignment horizontal="right" vertical="top" textRotation="0" wrapText="false" indent="0" shrinkToFit="false"/>
      <protection locked="true" hidden="false"/>
    </xf>
    <xf numFmtId="170" fontId="7" fillId="9" borderId="10" xfId="0" applyFont="true" applyBorder="true" applyAlignment="true" applyProtection="false">
      <alignment horizontal="center" vertical="top" textRotation="0" wrapText="false" indent="0" shrinkToFit="false"/>
      <protection locked="true" hidden="false"/>
    </xf>
    <xf numFmtId="164" fontId="7" fillId="8" borderId="13" xfId="0" applyFont="true" applyBorder="true" applyAlignment="true" applyProtection="false">
      <alignment horizontal="right" vertical="center" textRotation="0" wrapText="false" indent="0" shrinkToFit="false"/>
      <protection locked="true" hidden="false"/>
    </xf>
    <xf numFmtId="174" fontId="0" fillId="6" borderId="14" xfId="0" applyFont="false" applyBorder="true" applyAlignment="true" applyProtection="false">
      <alignment horizontal="center" vertical="top" textRotation="0" wrapText="false" indent="0" shrinkToFit="false"/>
      <protection locked="true" hidden="false"/>
    </xf>
    <xf numFmtId="164" fontId="31" fillId="8" borderId="6" xfId="0" applyFont="true" applyBorder="true" applyAlignment="true" applyProtection="false">
      <alignment horizontal="center" vertical="center" textRotation="0" wrapText="false" indent="0" shrinkToFit="false"/>
      <protection locked="true" hidden="false"/>
    </xf>
    <xf numFmtId="164" fontId="31" fillId="8" borderId="8" xfId="0" applyFont="true" applyBorder="true" applyAlignment="true" applyProtection="false">
      <alignment horizontal="center" vertical="center" textRotation="0" wrapText="false" indent="0" shrinkToFit="false"/>
      <protection locked="true" hidden="false"/>
    </xf>
    <xf numFmtId="164" fontId="0" fillId="3" borderId="0" xfId="0" applyFont="true" applyBorder="true" applyAlignment="true" applyProtection="false">
      <alignment horizontal="center" vertical="center" textRotation="0" wrapText="false" indent="0" shrinkToFit="false"/>
      <protection locked="true" hidden="false"/>
    </xf>
    <xf numFmtId="174" fontId="0" fillId="3" borderId="0" xfId="0" applyFont="false" applyBorder="true" applyAlignment="true" applyProtection="false">
      <alignment horizontal="center" vertical="top" textRotation="0" wrapText="false" indent="0" shrinkToFit="false"/>
      <protection locked="true" hidden="false"/>
    </xf>
    <xf numFmtId="174" fontId="32" fillId="3" borderId="0" xfId="0" applyFont="true" applyBorder="true" applyAlignment="true" applyProtection="false">
      <alignment horizontal="center" vertical="top" textRotation="0" wrapText="false" indent="0" shrinkToFit="false"/>
      <protection locked="true" hidden="false"/>
    </xf>
    <xf numFmtId="164" fontId="0" fillId="3" borderId="0" xfId="0" applyFont="true" applyBorder="true" applyAlignment="true" applyProtection="false">
      <alignment horizontal="center" vertical="bottom" textRotation="0" wrapText="false" indent="0" shrinkToFit="false"/>
      <protection locked="true" hidden="false"/>
    </xf>
    <xf numFmtId="174" fontId="32" fillId="3" borderId="0" xfId="0" applyFont="true" applyBorder="true" applyAlignment="true" applyProtection="false">
      <alignment horizontal="center" vertical="bottom" textRotation="0" wrapText="false" indent="0" shrinkToFit="false"/>
      <protection locked="true" hidden="false"/>
    </xf>
    <xf numFmtId="173" fontId="33" fillId="0" borderId="0" xfId="0" applyFont="true" applyBorder="false" applyAlignment="false" applyProtection="false">
      <alignment horizontal="general" vertical="bottom" textRotation="0" wrapText="false" indent="0" shrinkToFit="false"/>
      <protection locked="true" hidden="false"/>
    </xf>
    <xf numFmtId="173" fontId="26" fillId="0" borderId="0" xfId="0" applyFont="true" applyBorder="false" applyAlignment="true" applyProtection="false">
      <alignment horizontal="left" vertical="bottom" textRotation="0" wrapText="false" indent="0" shrinkToFit="false"/>
      <protection locked="true" hidden="false"/>
    </xf>
    <xf numFmtId="195" fontId="34" fillId="0" borderId="0" xfId="0" applyFont="true" applyBorder="false" applyAlignment="false" applyProtection="false">
      <alignment horizontal="general" vertical="bottom" textRotation="0" wrapText="false" indent="0" shrinkToFit="false"/>
      <protection locked="true" hidden="false"/>
    </xf>
    <xf numFmtId="164" fontId="35" fillId="0" borderId="0" xfId="0" applyFont="true" applyBorder="false" applyAlignment="true" applyProtection="false">
      <alignment horizontal="center" vertical="bottom" textRotation="0" wrapText="false" indent="0" shrinkToFit="false"/>
      <protection locked="true" hidden="false"/>
    </xf>
    <xf numFmtId="173" fontId="35" fillId="0" borderId="0" xfId="0" applyFont="true" applyBorder="false" applyAlignment="true" applyProtection="false">
      <alignment horizontal="right" vertical="bottom" textRotation="0" wrapText="false" indent="0" shrinkToFit="false"/>
      <protection locked="true" hidden="false"/>
    </xf>
    <xf numFmtId="173" fontId="27" fillId="0" borderId="0" xfId="0" applyFont="true" applyBorder="false" applyAlignment="false" applyProtection="false">
      <alignment horizontal="general" vertical="bottom" textRotation="0" wrapText="false" indent="0" shrinkToFit="false"/>
      <protection locked="true" hidden="false"/>
    </xf>
    <xf numFmtId="173" fontId="36" fillId="0" borderId="0" xfId="0" applyFont="true" applyBorder="false" applyAlignment="false" applyProtection="false">
      <alignment horizontal="general" vertical="bottom" textRotation="0" wrapText="false" indent="0" shrinkToFit="false"/>
      <protection locked="true" hidden="false"/>
    </xf>
    <xf numFmtId="196" fontId="37" fillId="0" borderId="0" xfId="0" applyFont="true" applyBorder="false" applyAlignment="true" applyProtection="false">
      <alignment horizontal="center" vertical="bottom" textRotation="0" wrapText="false" indent="0" shrinkToFit="false"/>
      <protection locked="true" hidden="false"/>
    </xf>
    <xf numFmtId="164" fontId="4" fillId="6" borderId="10" xfId="0" applyFont="true" applyBorder="true" applyAlignment="true" applyProtection="false">
      <alignment horizontal="center" vertical="bottom" textRotation="0" wrapText="false" indent="0" shrinkToFit="false"/>
      <protection locked="true" hidden="false"/>
    </xf>
    <xf numFmtId="197" fontId="37" fillId="0" borderId="0" xfId="0" applyFont="true" applyBorder="false" applyAlignment="true" applyProtection="false">
      <alignment horizontal="center" vertical="bottom" textRotation="0" wrapText="false" indent="0" shrinkToFit="false"/>
      <protection locked="true" hidden="false"/>
    </xf>
    <xf numFmtId="173" fontId="4" fillId="6" borderId="15" xfId="0" applyFont="true" applyBorder="true" applyAlignment="true" applyProtection="false">
      <alignment horizontal="center" vertical="bottom" textRotation="0" wrapText="false" indent="0" shrinkToFit="false"/>
      <protection locked="true" hidden="false"/>
    </xf>
    <xf numFmtId="174" fontId="37" fillId="6" borderId="4" xfId="0" applyFont="true" applyBorder="true" applyAlignment="true" applyProtection="false">
      <alignment horizontal="center" vertical="bottom" textRotation="0" wrapText="false" indent="0" shrinkToFit="false"/>
      <protection locked="true" hidden="false"/>
    </xf>
    <xf numFmtId="173" fontId="33" fillId="0" borderId="13" xfId="0" applyFont="true" applyBorder="true" applyAlignment="false" applyProtection="false">
      <alignment horizontal="general" vertical="bottom" textRotation="0" wrapText="false" indent="0" shrinkToFit="false"/>
      <protection locked="true" hidden="false"/>
    </xf>
    <xf numFmtId="173" fontId="8" fillId="0" borderId="16" xfId="0" applyFont="true" applyBorder="true" applyAlignment="false" applyProtection="false">
      <alignment horizontal="general" vertical="bottom" textRotation="0" wrapText="false" indent="0" shrinkToFit="false"/>
      <protection locked="true" hidden="false"/>
    </xf>
    <xf numFmtId="173" fontId="8" fillId="0" borderId="17" xfId="0" applyFont="true" applyBorder="true" applyAlignment="false" applyProtection="false">
      <alignment horizontal="general" vertical="bottom" textRotation="0" wrapText="false" indent="0" shrinkToFit="false"/>
      <protection locked="true" hidden="false"/>
    </xf>
    <xf numFmtId="174" fontId="37" fillId="0" borderId="0" xfId="0" applyFont="true" applyBorder="true" applyAlignment="true" applyProtection="false">
      <alignment horizontal="center" vertical="bottom" textRotation="0" wrapText="false" indent="0" shrinkToFit="false"/>
      <protection locked="true" hidden="false"/>
    </xf>
    <xf numFmtId="173" fontId="27" fillId="0" borderId="0" xfId="0" applyFont="true" applyBorder="true" applyAlignment="false" applyProtection="false">
      <alignment horizontal="general" vertical="bottom" textRotation="0" wrapText="false" indent="0" shrinkToFit="false"/>
      <protection locked="true" hidden="false"/>
    </xf>
    <xf numFmtId="173" fontId="18" fillId="0" borderId="6" xfId="0" applyFont="true" applyBorder="true" applyAlignment="false" applyProtection="false">
      <alignment horizontal="general" vertical="bottom" textRotation="0" wrapText="false" indent="0" shrinkToFit="false"/>
      <protection locked="true" hidden="false"/>
    </xf>
    <xf numFmtId="173" fontId="18" fillId="0" borderId="0" xfId="0" applyFont="true" applyBorder="true" applyAlignment="true" applyProtection="false">
      <alignment horizontal="right" vertical="bottom" textRotation="0" wrapText="false" indent="0" shrinkToFit="false"/>
      <protection locked="true" hidden="false"/>
    </xf>
    <xf numFmtId="173" fontId="18" fillId="0" borderId="7" xfId="0" applyFont="true" applyBorder="true" applyAlignment="true" applyProtection="false">
      <alignment horizontal="right" vertical="bottom" textRotation="0" wrapText="false" indent="0" shrinkToFit="false"/>
      <protection locked="true" hidden="false"/>
    </xf>
    <xf numFmtId="173" fontId="8" fillId="0" borderId="0" xfId="0" applyFont="true" applyBorder="false" applyAlignment="true" applyProtection="false">
      <alignment horizontal="center" vertical="bottom" textRotation="0" wrapText="false" indent="0" shrinkToFit="false"/>
      <protection locked="true" hidden="false"/>
    </xf>
    <xf numFmtId="173" fontId="8" fillId="0" borderId="6" xfId="0" applyFont="true" applyBorder="true" applyAlignment="false" applyProtection="false">
      <alignment horizontal="general" vertical="bottom" textRotation="0" wrapText="false" indent="0" shrinkToFit="false"/>
      <protection locked="true" hidden="false"/>
    </xf>
    <xf numFmtId="173" fontId="37" fillId="0" borderId="0" xfId="0" applyFont="true" applyBorder="false" applyAlignment="false" applyProtection="false">
      <alignment horizontal="general" vertical="bottom" textRotation="0" wrapText="false" indent="0" shrinkToFit="false"/>
      <protection locked="true" hidden="false"/>
    </xf>
    <xf numFmtId="173" fontId="19" fillId="0" borderId="0" xfId="0" applyFont="true" applyBorder="true" applyAlignment="true" applyProtection="false">
      <alignment horizontal="center" vertical="bottom" textRotation="0" wrapText="false" indent="0" shrinkToFit="false"/>
      <protection locked="true" hidden="false"/>
    </xf>
    <xf numFmtId="173" fontId="19" fillId="0" borderId="0" xfId="0" applyFont="true" applyBorder="false" applyAlignment="true" applyProtection="false">
      <alignment horizontal="center" vertical="bottom" textRotation="0" wrapText="false" indent="0" shrinkToFit="false"/>
      <protection locked="true" hidden="false"/>
    </xf>
    <xf numFmtId="173" fontId="8" fillId="6" borderId="15" xfId="0" applyFont="true" applyBorder="true" applyAlignment="true" applyProtection="false">
      <alignment horizontal="center" vertical="bottom" textRotation="0" wrapText="false" indent="0" shrinkToFit="false"/>
      <protection locked="true" hidden="false"/>
    </xf>
    <xf numFmtId="173" fontId="17" fillId="0" borderId="6" xfId="0" applyFont="true" applyBorder="true" applyAlignment="false" applyProtection="false">
      <alignment horizontal="general" vertical="bottom" textRotation="0" wrapText="false" indent="0" shrinkToFit="false"/>
      <protection locked="true" hidden="false"/>
    </xf>
    <xf numFmtId="173" fontId="36" fillId="0" borderId="0" xfId="0" applyFont="true" applyBorder="true" applyAlignment="false" applyProtection="false">
      <alignment horizontal="general" vertical="bottom" textRotation="0" wrapText="false" indent="0" shrinkToFit="false"/>
      <protection locked="true" hidden="false"/>
    </xf>
    <xf numFmtId="173" fontId="9" fillId="0" borderId="0" xfId="0" applyFont="true" applyBorder="true" applyAlignment="true" applyProtection="false">
      <alignment horizontal="center" vertical="bottom" textRotation="0" wrapText="false" indent="0" shrinkToFit="false"/>
      <protection locked="true" hidden="false"/>
    </xf>
    <xf numFmtId="173" fontId="36" fillId="0" borderId="10" xfId="0" applyFont="true" applyBorder="true" applyAlignment="false" applyProtection="false">
      <alignment horizontal="general" vertical="bottom" textRotation="0" wrapText="false" indent="0" shrinkToFit="false"/>
      <protection locked="true" hidden="false"/>
    </xf>
    <xf numFmtId="173" fontId="8" fillId="10" borderId="4" xfId="0" applyFont="true" applyBorder="true" applyAlignment="false" applyProtection="false">
      <alignment horizontal="general" vertical="bottom" textRotation="0" wrapText="false" indent="0" shrinkToFit="false"/>
      <protection locked="true" hidden="false"/>
    </xf>
    <xf numFmtId="169" fontId="27" fillId="0" borderId="7" xfId="15" applyFont="true" applyBorder="true" applyAlignment="true" applyProtection="true">
      <alignment horizontal="general" vertical="bottom" textRotation="0" wrapText="false" indent="0" shrinkToFit="false"/>
      <protection locked="true" hidden="false"/>
    </xf>
    <xf numFmtId="178" fontId="8" fillId="0" borderId="0" xfId="0" applyFont="true" applyBorder="false" applyAlignment="false" applyProtection="false">
      <alignment horizontal="general" vertical="bottom" textRotation="0" wrapText="false" indent="0" shrinkToFit="false"/>
      <protection locked="true" hidden="false"/>
    </xf>
    <xf numFmtId="173" fontId="27" fillId="0" borderId="15" xfId="0" applyFont="true" applyBorder="true" applyAlignment="false" applyProtection="false">
      <alignment horizontal="general" vertical="bottom" textRotation="0" wrapText="false" indent="0" shrinkToFit="false"/>
      <protection locked="true" hidden="false"/>
    </xf>
    <xf numFmtId="178" fontId="8" fillId="0" borderId="0" xfId="0" applyFont="true" applyBorder="true" applyAlignment="false" applyProtection="false">
      <alignment horizontal="general" vertical="bottom" textRotation="0" wrapText="false" indent="0" shrinkToFit="false"/>
      <protection locked="true" hidden="false"/>
    </xf>
    <xf numFmtId="173" fontId="8" fillId="0" borderId="15" xfId="0" applyFont="true" applyBorder="true" applyAlignment="false" applyProtection="false">
      <alignment horizontal="general" vertical="bottom" textRotation="0" wrapText="false" indent="0" shrinkToFit="false"/>
      <protection locked="true" hidden="false"/>
    </xf>
    <xf numFmtId="178" fontId="8" fillId="0" borderId="18" xfId="0" applyFont="true" applyBorder="true" applyAlignment="false" applyProtection="false">
      <alignment horizontal="general" vertical="bottom" textRotation="0" wrapText="false" indent="0" shrinkToFit="false"/>
      <protection locked="true" hidden="false"/>
    </xf>
    <xf numFmtId="178" fontId="8" fillId="0" borderId="19" xfId="0" applyFont="true" applyBorder="true" applyAlignment="false" applyProtection="false">
      <alignment horizontal="general" vertical="bottom" textRotation="0" wrapText="false" indent="0" shrinkToFit="false"/>
      <protection locked="true" hidden="false"/>
    </xf>
    <xf numFmtId="198" fontId="8" fillId="0" borderId="7" xfId="0" applyFont="true" applyBorder="true" applyAlignment="false" applyProtection="false">
      <alignment horizontal="general" vertical="bottom" textRotation="0" wrapText="false" indent="0" shrinkToFit="false"/>
      <protection locked="true" hidden="false"/>
    </xf>
    <xf numFmtId="178" fontId="8" fillId="0" borderId="0" xfId="15" applyFont="true" applyBorder="true" applyAlignment="true" applyProtection="true">
      <alignment horizontal="center" vertical="bottom" textRotation="0" wrapText="false" indent="0" shrinkToFit="false"/>
      <protection locked="true" hidden="false"/>
    </xf>
    <xf numFmtId="173" fontId="18" fillId="0" borderId="0" xfId="0" applyFont="true" applyBorder="true" applyAlignment="false" applyProtection="false">
      <alignment horizontal="general" vertical="bottom" textRotation="0" wrapText="false" indent="0" shrinkToFit="false"/>
      <protection locked="true" hidden="false"/>
    </xf>
    <xf numFmtId="189" fontId="8" fillId="0" borderId="0" xfId="15" applyFont="true" applyBorder="true" applyAlignment="true" applyProtection="true">
      <alignment horizontal="general" vertical="bottom" textRotation="0" wrapText="false" indent="0" shrinkToFit="false"/>
      <protection locked="true" hidden="false"/>
    </xf>
    <xf numFmtId="189" fontId="38" fillId="0" borderId="7" xfId="15" applyFont="true" applyBorder="true" applyAlignment="true" applyProtection="true">
      <alignment horizontal="general" vertical="bottom" textRotation="0" wrapText="false" indent="0" shrinkToFit="false"/>
      <protection locked="true" hidden="false"/>
    </xf>
    <xf numFmtId="178" fontId="8" fillId="0" borderId="0" xfId="0" applyFont="true" applyBorder="true" applyAlignment="true" applyProtection="false">
      <alignment horizontal="center" vertical="bottom" textRotation="0" wrapText="false" indent="0" shrinkToFit="false"/>
      <protection locked="true" hidden="false"/>
    </xf>
    <xf numFmtId="164" fontId="0" fillId="0" borderId="8" xfId="0" applyFont="false" applyBorder="true" applyAlignment="false" applyProtection="false">
      <alignment horizontal="general" vertical="bottom" textRotation="0" wrapText="false" indent="0" shrinkToFit="false"/>
      <protection locked="true" hidden="false"/>
    </xf>
    <xf numFmtId="189" fontId="8" fillId="0" borderId="1" xfId="15" applyFont="true" applyBorder="true" applyAlignment="true" applyProtection="true">
      <alignment horizontal="general" vertical="bottom" textRotation="0" wrapText="false" indent="0" shrinkToFit="false"/>
      <protection locked="true" hidden="false"/>
    </xf>
    <xf numFmtId="189" fontId="8" fillId="0" borderId="9" xfId="0" applyFont="true" applyBorder="true" applyAlignment="false" applyProtection="false">
      <alignment horizontal="general" vertical="bottom" textRotation="0" wrapText="false" indent="0" shrinkToFit="false"/>
      <protection locked="true" hidden="false"/>
    </xf>
    <xf numFmtId="173" fontId="9" fillId="0" borderId="20" xfId="0" applyFont="true" applyBorder="true" applyAlignment="false" applyProtection="false">
      <alignment horizontal="general" vertical="bottom" textRotation="0" wrapText="false" indent="0" shrinkToFit="false"/>
      <protection locked="true" hidden="false"/>
    </xf>
    <xf numFmtId="164" fontId="8" fillId="0" borderId="8" xfId="0" applyFont="true" applyBorder="true" applyAlignment="false" applyProtection="false">
      <alignment horizontal="general" vertical="bottom" textRotation="0" wrapText="false" indent="0" shrinkToFit="false"/>
      <protection locked="true" hidden="false"/>
    </xf>
    <xf numFmtId="164" fontId="8" fillId="0" borderId="1" xfId="0" applyFont="true" applyBorder="true" applyAlignment="false" applyProtection="false">
      <alignment horizontal="general" vertical="bottom" textRotation="0" wrapText="false" indent="0" shrinkToFit="false"/>
      <protection locked="true" hidden="false"/>
    </xf>
    <xf numFmtId="164" fontId="8" fillId="0" borderId="9" xfId="0" applyFont="true" applyBorder="true" applyAlignment="false" applyProtection="false">
      <alignment horizontal="general" vertical="bottom" textRotation="0" wrapText="false" indent="0" shrinkToFit="false"/>
      <protection locked="true" hidden="false"/>
    </xf>
    <xf numFmtId="173" fontId="27" fillId="0" borderId="10" xfId="0" applyFont="true" applyBorder="true" applyAlignment="false" applyProtection="false">
      <alignment horizontal="general" vertical="bottom" textRotation="0" wrapText="false" indent="0" shrinkToFit="false"/>
      <protection locked="true" hidden="false"/>
    </xf>
    <xf numFmtId="173" fontId="38" fillId="0" borderId="20" xfId="0" applyFont="true" applyBorder="true" applyAlignment="false" applyProtection="false">
      <alignment horizontal="general" vertical="bottom" textRotation="0" wrapText="false" indent="0" shrinkToFit="false"/>
      <protection locked="true" hidden="false"/>
    </xf>
    <xf numFmtId="173" fontId="9" fillId="0" borderId="4" xfId="0" applyFont="true" applyBorder="true" applyAlignment="false" applyProtection="false">
      <alignment horizontal="general" vertical="bottom" textRotation="0" wrapText="false" indent="0" shrinkToFit="false"/>
      <protection locked="true" hidden="false"/>
    </xf>
    <xf numFmtId="173" fontId="8" fillId="0" borderId="13" xfId="0" applyFont="true" applyBorder="true" applyAlignment="false" applyProtection="false">
      <alignment horizontal="general" vertical="bottom" textRotation="0" wrapText="false" indent="0" shrinkToFit="false"/>
      <protection locked="true" hidden="false"/>
    </xf>
    <xf numFmtId="164" fontId="8" fillId="0" borderId="16" xfId="0" applyFont="true" applyBorder="true" applyAlignment="false" applyProtection="false">
      <alignment horizontal="general" vertical="bottom" textRotation="0" wrapText="false" indent="0" shrinkToFit="false"/>
      <protection locked="true" hidden="false"/>
    </xf>
    <xf numFmtId="164" fontId="8" fillId="0" borderId="17" xfId="0" applyFont="true" applyBorder="true" applyAlignment="false" applyProtection="false">
      <alignment horizontal="general" vertical="bottom" textRotation="0" wrapText="false" indent="0" shrinkToFit="false"/>
      <protection locked="true" hidden="false"/>
    </xf>
    <xf numFmtId="173" fontId="33" fillId="0" borderId="6" xfId="0" applyFont="true" applyBorder="true" applyAlignment="true" applyProtection="false">
      <alignment horizontal="center" vertical="bottom" textRotation="0" wrapText="false" indent="0" shrinkToFit="false"/>
      <protection locked="true" hidden="false"/>
    </xf>
    <xf numFmtId="173" fontId="39" fillId="0" borderId="0" xfId="0" applyFont="true" applyBorder="true" applyAlignment="true" applyProtection="false">
      <alignment horizontal="center" vertical="bottom" textRotation="0" wrapText="false" indent="0" shrinkToFit="false"/>
      <protection locked="true" hidden="false"/>
    </xf>
    <xf numFmtId="164" fontId="8" fillId="0" borderId="7" xfId="0" applyFont="true" applyBorder="true" applyAlignment="false" applyProtection="false">
      <alignment horizontal="general" vertical="bottom" textRotation="0" wrapText="false" indent="0" shrinkToFit="false"/>
      <protection locked="true" hidden="false"/>
    </xf>
    <xf numFmtId="173" fontId="38" fillId="0" borderId="15" xfId="0" applyFont="true" applyBorder="true" applyAlignment="false" applyProtection="false">
      <alignment horizontal="general" vertical="bottom" textRotation="0" wrapText="false" indent="0" shrinkToFit="false"/>
      <protection locked="true" hidden="false"/>
    </xf>
    <xf numFmtId="173" fontId="8" fillId="0" borderId="10" xfId="0" applyFont="true" applyBorder="true" applyAlignment="false" applyProtection="false">
      <alignment horizontal="general" vertical="bottom" textRotation="0" wrapText="false" indent="0" shrinkToFit="false"/>
      <protection locked="true" hidden="false"/>
    </xf>
    <xf numFmtId="173" fontId="8" fillId="0" borderId="11" xfId="0" applyFont="true" applyBorder="true" applyAlignment="false" applyProtection="false">
      <alignment horizontal="general" vertical="bottom" textRotation="0" wrapText="false" indent="0" shrinkToFit="false"/>
      <protection locked="true" hidden="false"/>
    </xf>
    <xf numFmtId="164" fontId="8" fillId="0" borderId="6" xfId="0" applyFont="true" applyBorder="true" applyAlignment="false" applyProtection="false">
      <alignment horizontal="general" vertical="bottom" textRotation="0" wrapText="false" indent="0" shrinkToFit="false"/>
      <protection locked="true" hidden="false"/>
    </xf>
    <xf numFmtId="173" fontId="10" fillId="0" borderId="0" xfId="0" applyFont="true" applyBorder="true" applyAlignment="false" applyProtection="false">
      <alignment horizontal="general" vertical="bottom" textRotation="0" wrapText="false" indent="0" shrinkToFit="false"/>
      <protection locked="true" hidden="false"/>
    </xf>
    <xf numFmtId="173" fontId="8" fillId="0" borderId="8" xfId="0" applyFont="true" applyBorder="true" applyAlignment="false" applyProtection="false">
      <alignment horizontal="general" vertical="bottom" textRotation="0" wrapText="false" indent="0" shrinkToFit="false"/>
      <protection locked="true" hidden="false"/>
    </xf>
    <xf numFmtId="173" fontId="8" fillId="0" borderId="1" xfId="0" applyFont="true" applyBorder="true" applyAlignment="false" applyProtection="false">
      <alignment horizontal="general" vertical="bottom" textRotation="0" wrapText="false" indent="0" shrinkToFit="false"/>
      <protection locked="true" hidden="false"/>
    </xf>
    <xf numFmtId="173" fontId="27" fillId="0" borderId="1" xfId="0" applyFont="true" applyBorder="true" applyAlignment="false" applyProtection="false">
      <alignment horizontal="general" vertical="bottom" textRotation="0" wrapText="false" indent="0" shrinkToFit="false"/>
      <protection locked="true" hidden="false"/>
    </xf>
    <xf numFmtId="173" fontId="8" fillId="0" borderId="9" xfId="0" applyFont="true" applyBorder="true" applyAlignment="false" applyProtection="false">
      <alignment horizontal="general" vertical="bottom" textRotation="0" wrapText="false" indent="0" shrinkToFit="false"/>
      <protection locked="true" hidden="false"/>
    </xf>
    <xf numFmtId="173" fontId="40" fillId="9" borderId="4" xfId="0" applyFont="true" applyBorder="true" applyAlignment="true" applyProtection="false">
      <alignment horizontal="center" vertical="bottom" textRotation="0" wrapText="false" indent="0" shrinkToFit="false"/>
      <protection locked="true" hidden="false"/>
    </xf>
    <xf numFmtId="173" fontId="8" fillId="0" borderId="3" xfId="0" applyFont="true" applyBorder="true" applyAlignment="false" applyProtection="false">
      <alignment horizontal="general" vertical="bottom" textRotation="0" wrapText="false" indent="0" shrinkToFit="false"/>
      <protection locked="true" hidden="false"/>
    </xf>
    <xf numFmtId="173" fontId="8" fillId="2" borderId="0" xfId="0" applyFont="true" applyBorder="true" applyAlignment="true" applyProtection="false">
      <alignment horizontal="center" vertical="bottom" textRotation="0" wrapText="false" indent="0" shrinkToFit="false"/>
      <protection locked="true" hidden="false"/>
    </xf>
    <xf numFmtId="173" fontId="41" fillId="0" borderId="10" xfId="0" applyFont="true" applyBorder="true" applyAlignment="true" applyProtection="false">
      <alignment horizontal="center" vertical="bottom" textRotation="0" wrapText="false" indent="0" shrinkToFit="false"/>
      <protection locked="true" hidden="false"/>
    </xf>
    <xf numFmtId="173" fontId="41" fillId="0" borderId="4" xfId="0" applyFont="true" applyBorder="true" applyAlignment="true" applyProtection="false">
      <alignment horizontal="center" vertical="bottom" textRotation="0" wrapText="false" indent="0" shrinkToFit="false"/>
      <protection locked="true" hidden="false"/>
    </xf>
    <xf numFmtId="173" fontId="41" fillId="0" borderId="4" xfId="0" applyFont="true" applyBorder="true" applyAlignment="true" applyProtection="false">
      <alignment horizontal="right" vertical="bottom" textRotation="0" wrapText="false" indent="0" shrinkToFit="false"/>
      <protection locked="true" hidden="false"/>
    </xf>
    <xf numFmtId="173" fontId="8" fillId="2" borderId="21" xfId="0" applyFont="true" applyBorder="true" applyAlignment="true" applyProtection="false">
      <alignment horizontal="center" vertical="bottom" textRotation="0" wrapText="false" indent="0" shrinkToFit="false"/>
      <protection locked="true" hidden="false"/>
    </xf>
    <xf numFmtId="164" fontId="8" fillId="2" borderId="22" xfId="0" applyFont="true" applyBorder="true" applyAlignment="true" applyProtection="false">
      <alignment horizontal="center" vertical="bottom" textRotation="0" wrapText="false" indent="0" shrinkToFit="false"/>
      <protection locked="true" hidden="false"/>
    </xf>
    <xf numFmtId="173" fontId="41" fillId="0" borderId="23" xfId="0" applyFont="true" applyBorder="true" applyAlignment="true" applyProtection="false">
      <alignment horizontal="center" vertical="bottom" textRotation="0" wrapText="false" indent="0" shrinkToFit="false"/>
      <protection locked="true" hidden="false"/>
    </xf>
    <xf numFmtId="196" fontId="42" fillId="0" borderId="10" xfId="0" applyFont="true" applyBorder="true" applyAlignment="true" applyProtection="false">
      <alignment horizontal="center" vertical="bottom" textRotation="0" wrapText="false" indent="0" shrinkToFit="false"/>
      <protection locked="true" hidden="false"/>
    </xf>
    <xf numFmtId="199" fontId="43" fillId="0" borderId="10" xfId="0" applyFont="true" applyBorder="true" applyAlignment="true" applyProtection="false">
      <alignment horizontal="center" vertical="bottom" textRotation="0" wrapText="false" indent="0" shrinkToFit="false"/>
      <protection locked="true" hidden="false"/>
    </xf>
    <xf numFmtId="199" fontId="8" fillId="0" borderId="0" xfId="0" applyFont="true" applyBorder="false" applyAlignment="false" applyProtection="false">
      <alignment horizontal="general" vertical="bottom" textRotation="0" wrapText="false" indent="0" shrinkToFit="false"/>
      <protection locked="true" hidden="false"/>
    </xf>
    <xf numFmtId="173" fontId="8" fillId="2" borderId="10" xfId="0" applyFont="true" applyBorder="true" applyAlignment="true" applyProtection="false">
      <alignment horizontal="center" vertical="bottom" textRotation="0" wrapText="false" indent="0" shrinkToFit="false"/>
      <protection locked="true" hidden="false"/>
    </xf>
    <xf numFmtId="199" fontId="8" fillId="2" borderId="10" xfId="0" applyFont="true" applyBorder="true" applyAlignment="true" applyProtection="false">
      <alignment horizontal="center" vertical="bottom" textRotation="0" wrapText="false" indent="0" shrinkToFit="false"/>
      <protection locked="true" hidden="false"/>
    </xf>
    <xf numFmtId="199" fontId="8" fillId="0" borderId="0" xfId="0" applyFont="true" applyBorder="true" applyAlignment="false" applyProtection="false">
      <alignment horizontal="general" vertical="bottom" textRotation="0" wrapText="false" indent="0" shrinkToFit="false"/>
      <protection locked="true" hidden="false"/>
    </xf>
    <xf numFmtId="173" fontId="41" fillId="0" borderId="11" xfId="0" applyFont="true" applyBorder="true" applyAlignment="true" applyProtection="false">
      <alignment horizontal="center" vertical="bottom" textRotation="0" wrapText="false" indent="0" shrinkToFit="false"/>
      <protection locked="true" hidden="false"/>
    </xf>
    <xf numFmtId="173" fontId="43" fillId="2" borderId="11" xfId="0" applyFont="true" applyBorder="true" applyAlignment="true" applyProtection="false">
      <alignment horizontal="center" vertical="bottom" textRotation="0" wrapText="false" indent="0" shrinkToFit="false"/>
      <protection locked="true" hidden="false"/>
    </xf>
    <xf numFmtId="173" fontId="8" fillId="2" borderId="15" xfId="0" applyFont="true" applyBorder="true" applyAlignment="true" applyProtection="false">
      <alignment horizontal="center" vertical="bottom" textRotation="0" wrapText="false" indent="0" shrinkToFit="false"/>
      <protection locked="true" hidden="false"/>
    </xf>
    <xf numFmtId="164" fontId="8" fillId="2" borderId="15" xfId="0" applyFont="true" applyBorder="true" applyAlignment="true" applyProtection="false">
      <alignment horizontal="center" vertical="bottom" textRotation="0" wrapText="false" indent="0" shrinkToFit="false"/>
      <protection locked="true" hidden="false"/>
    </xf>
    <xf numFmtId="173" fontId="41" fillId="0" borderId="15" xfId="0" applyFont="true" applyBorder="true" applyAlignment="true" applyProtection="false">
      <alignment horizontal="center" vertical="bottom" textRotation="0" wrapText="false" indent="0" shrinkToFit="false"/>
      <protection locked="true" hidden="false"/>
    </xf>
    <xf numFmtId="173" fontId="41" fillId="0" borderId="24" xfId="0" applyFont="true" applyBorder="true" applyAlignment="true" applyProtection="false">
      <alignment horizontal="center" vertical="bottom" textRotation="0" wrapText="false" indent="0" shrinkToFit="false"/>
      <protection locked="true" hidden="false"/>
    </xf>
    <xf numFmtId="173" fontId="44" fillId="0" borderId="0" xfId="0" applyFont="true" applyBorder="true" applyAlignment="true" applyProtection="false">
      <alignment horizontal="center" vertical="bottom" textRotation="0" wrapText="false" indent="0" shrinkToFit="false"/>
      <protection locked="true" hidden="false"/>
    </xf>
    <xf numFmtId="173" fontId="44" fillId="0" borderId="25" xfId="0" applyFont="true" applyBorder="true" applyAlignment="true" applyProtection="false">
      <alignment horizontal="center" vertical="bottom" textRotation="0" wrapText="false" indent="0" shrinkToFit="false"/>
      <protection locked="true" hidden="false"/>
    </xf>
    <xf numFmtId="173" fontId="41" fillId="0" borderId="15" xfId="0" applyFont="true" applyBorder="true" applyAlignment="true" applyProtection="false">
      <alignment horizontal="right" vertical="bottom" textRotation="0" wrapText="false" indent="0" shrinkToFit="false"/>
      <protection locked="true" hidden="false"/>
    </xf>
    <xf numFmtId="173" fontId="8" fillId="0" borderId="15" xfId="0" applyFont="true" applyBorder="true" applyAlignment="false" applyProtection="false">
      <alignment horizontal="general" vertical="bottom" textRotation="0" wrapText="false" indent="0" shrinkToFit="false"/>
      <protection locked="true" hidden="false"/>
    </xf>
    <xf numFmtId="169" fontId="8" fillId="0" borderId="0" xfId="0" applyFont="true" applyBorder="false" applyAlignment="false" applyProtection="false">
      <alignment horizontal="general" vertical="bottom" textRotation="0" wrapText="false" indent="0" shrinkToFit="false"/>
      <protection locked="true" hidden="false"/>
    </xf>
    <xf numFmtId="173" fontId="8" fillId="2" borderId="11" xfId="0" applyFont="true" applyBorder="true" applyAlignment="true" applyProtection="false">
      <alignment horizontal="center" vertical="bottom" textRotation="0" wrapText="false" indent="0" shrinkToFit="false"/>
      <protection locked="true" hidden="false"/>
    </xf>
    <xf numFmtId="164" fontId="8" fillId="2" borderId="11" xfId="0" applyFont="true" applyBorder="true" applyAlignment="true" applyProtection="false">
      <alignment horizontal="center" vertical="bottom" textRotation="0" wrapText="false" indent="0" shrinkToFit="false"/>
      <protection locked="true" hidden="false"/>
    </xf>
    <xf numFmtId="170" fontId="45" fillId="6" borderId="3" xfId="0" applyFont="true" applyBorder="true" applyAlignment="true" applyProtection="false">
      <alignment horizontal="center" vertical="bottom" textRotation="0" wrapText="false" indent="0" shrinkToFit="false"/>
      <protection locked="true" hidden="false"/>
    </xf>
    <xf numFmtId="184" fontId="8" fillId="0" borderId="0" xfId="0" applyFont="true" applyBorder="false" applyAlignment="true" applyProtection="false">
      <alignment horizontal="center" vertical="bottom" textRotation="0" wrapText="false" indent="0" shrinkToFit="false"/>
      <protection locked="true" hidden="false"/>
    </xf>
    <xf numFmtId="164" fontId="8" fillId="0" borderId="0" xfId="0" applyFont="true" applyBorder="false" applyAlignment="true" applyProtection="false">
      <alignment horizontal="center" vertical="bottom" textRotation="0" wrapText="false" indent="0" shrinkToFit="false"/>
      <protection locked="true" hidden="false"/>
    </xf>
    <xf numFmtId="196" fontId="8" fillId="0" borderId="0" xfId="0" applyFont="true" applyBorder="false" applyAlignment="true" applyProtection="false">
      <alignment horizontal="center" vertical="bottom" textRotation="0" wrapText="false" indent="0" shrinkToFit="false"/>
      <protection locked="true" hidden="false"/>
    </xf>
    <xf numFmtId="170" fontId="18" fillId="0" borderId="0" xfId="0" applyFont="true" applyBorder="false" applyAlignment="true" applyProtection="false">
      <alignment horizontal="center" vertical="bottom" textRotation="0" wrapText="false" indent="0" shrinkToFit="false"/>
      <protection locked="true" hidden="false"/>
    </xf>
    <xf numFmtId="184" fontId="18" fillId="0" borderId="0" xfId="0" applyFont="true" applyBorder="false" applyAlignment="true" applyProtection="false">
      <alignment horizontal="center" vertical="bottom" textRotation="0" wrapText="false" indent="0" shrinkToFit="false"/>
      <protection locked="true" hidden="false"/>
    </xf>
    <xf numFmtId="164" fontId="18" fillId="0" borderId="0" xfId="0" applyFont="true" applyBorder="false" applyAlignment="true" applyProtection="false">
      <alignment horizontal="center" vertical="bottom" textRotation="0" wrapText="false" indent="0" shrinkToFit="false"/>
      <protection locked="true" hidden="false"/>
    </xf>
    <xf numFmtId="196" fontId="18" fillId="0" borderId="0" xfId="0" applyFont="true" applyBorder="false" applyAlignment="true" applyProtection="false">
      <alignment horizontal="center" vertical="bottom" textRotation="0" wrapText="false" indent="0" shrinkToFit="false"/>
      <protection locked="true" hidden="false"/>
    </xf>
    <xf numFmtId="164" fontId="18" fillId="0" borderId="0" xfId="0" applyFont="true" applyBorder="false" applyAlignment="true" applyProtection="false">
      <alignment horizontal="right" vertical="bottom" textRotation="0" wrapText="false" indent="0" shrinkToFit="false"/>
      <protection locked="true" hidden="false"/>
    </xf>
    <xf numFmtId="170" fontId="8" fillId="0" borderId="0" xfId="0" applyFont="true" applyBorder="false" applyAlignment="true" applyProtection="false">
      <alignment horizontal="center" vertical="bottom" textRotation="0" wrapText="false" indent="0" shrinkToFit="false"/>
      <protection locked="true" hidden="false"/>
    </xf>
    <xf numFmtId="184" fontId="8" fillId="0" borderId="0" xfId="17" applyFont="true" applyBorder="true" applyAlignment="true" applyProtection="true">
      <alignment horizontal="center" vertical="bottom" textRotation="0" wrapText="false" indent="0" shrinkToFit="false"/>
      <protection locked="true" hidden="false"/>
    </xf>
    <xf numFmtId="184" fontId="8" fillId="0" borderId="0" xfId="0" applyFont="true" applyBorder="true" applyAlignment="true" applyProtection="false">
      <alignment horizontal="center" vertical="bottom" textRotation="0" wrapText="false" indent="0" shrinkToFit="false"/>
      <protection locked="true" hidden="false"/>
    </xf>
    <xf numFmtId="170" fontId="46" fillId="0" borderId="0" xfId="0" applyFont="true" applyBorder="false" applyAlignment="true" applyProtection="false">
      <alignment horizontal="center" vertical="bottom" textRotation="0" wrapText="false" indent="0" shrinkToFit="false"/>
      <protection locked="true" hidden="false"/>
    </xf>
    <xf numFmtId="170" fontId="28" fillId="0" borderId="0" xfId="0" applyFont="true" applyBorder="false" applyAlignment="true" applyProtection="false">
      <alignment horizontal="center" vertical="bottom" textRotation="0" wrapText="false" indent="0" shrinkToFit="false"/>
      <protection locked="true" hidden="false"/>
    </xf>
    <xf numFmtId="184" fontId="28" fillId="0" borderId="0" xfId="0" applyFont="true" applyBorder="false" applyAlignment="true" applyProtection="false">
      <alignment horizontal="center" vertical="bottom" textRotation="0" wrapText="false" indent="0" shrinkToFit="false"/>
      <protection locked="true" hidden="false"/>
    </xf>
    <xf numFmtId="170" fontId="28" fillId="0" borderId="0" xfId="0" applyFont="true" applyBorder="false" applyAlignment="true" applyProtection="false">
      <alignment horizontal="center" vertical="bottom" textRotation="0" wrapText="false" indent="0" shrinkToFit="false"/>
      <protection locked="true" hidden="false"/>
    </xf>
    <xf numFmtId="170" fontId="0" fillId="0" borderId="0" xfId="0" applyFont="false" applyBorder="false" applyAlignment="true" applyProtection="false">
      <alignment horizontal="center" vertical="bottom" textRotation="0" wrapText="false" indent="0" shrinkToFit="false"/>
      <protection locked="true" hidden="false"/>
    </xf>
    <xf numFmtId="184" fontId="0" fillId="0" borderId="0" xfId="0" applyFont="false" applyBorder="false" applyAlignment="true" applyProtection="false">
      <alignment horizontal="center" vertical="bottom" textRotation="0" wrapText="false" indent="0" shrinkToFit="false"/>
      <protection locked="true" hidden="false"/>
    </xf>
    <xf numFmtId="164" fontId="0" fillId="0" borderId="0" xfId="0" applyFont="false" applyBorder="false" applyAlignment="true" applyProtection="false">
      <alignment horizontal="center" vertical="bottom" textRotation="0" wrapText="false" indent="0" shrinkToFit="false"/>
      <protection locked="true" hidden="false"/>
    </xf>
    <xf numFmtId="196" fontId="0" fillId="0" borderId="0" xfId="0" applyFont="false" applyBorder="false" applyAlignment="true" applyProtection="false">
      <alignment horizontal="center" vertical="bottom" textRotation="0" wrapText="false" indent="0" shrinkToFit="false"/>
      <protection locked="true" hidden="false"/>
    </xf>
    <xf numFmtId="173" fontId="47" fillId="0" borderId="15" xfId="0" applyFont="true" applyBorder="true" applyAlignment="true" applyProtection="false">
      <alignment horizontal="right" vertical="bottom" textRotation="0" wrapText="false" indent="0" shrinkToFit="false"/>
      <protection locked="true" hidden="false"/>
    </xf>
    <xf numFmtId="169" fontId="27" fillId="0" borderId="25" xfId="15" applyFont="true" applyBorder="true" applyAlignment="true" applyProtection="true">
      <alignment horizontal="general" vertical="bottom" textRotation="0" wrapText="false" indent="0" shrinkToFit="false"/>
      <protection locked="true" hidden="false"/>
    </xf>
    <xf numFmtId="173" fontId="41" fillId="0" borderId="26" xfId="0" applyFont="true" applyBorder="true" applyAlignment="true" applyProtection="false">
      <alignment horizontal="right" vertical="bottom" textRotation="0" wrapText="false" indent="0" shrinkToFit="false"/>
      <protection locked="true" hidden="false"/>
    </xf>
    <xf numFmtId="169" fontId="8" fillId="0" borderId="25" xfId="15" applyFont="true" applyBorder="true" applyAlignment="true" applyProtection="true">
      <alignment horizontal="general" vertical="bottom" textRotation="0" wrapText="false" indent="0" shrinkToFit="false"/>
      <protection locked="true" hidden="false"/>
    </xf>
    <xf numFmtId="173" fontId="41" fillId="0" borderId="27" xfId="0" applyFont="true" applyBorder="true" applyAlignment="true" applyProtection="false">
      <alignment horizontal="right" vertical="bottom" textRotation="0" wrapText="false" indent="0" shrinkToFit="false"/>
      <protection locked="true" hidden="false"/>
    </xf>
    <xf numFmtId="173" fontId="41" fillId="0" borderId="11" xfId="0" applyFont="true" applyBorder="true" applyAlignment="true" applyProtection="false">
      <alignment horizontal="right" vertical="bottom" textRotation="0" wrapText="false" indent="0" shrinkToFit="false"/>
      <protection locked="true" hidden="false"/>
    </xf>
    <xf numFmtId="169" fontId="8" fillId="0" borderId="2" xfId="15" applyFont="true" applyBorder="true" applyAlignment="true" applyProtection="true">
      <alignment horizontal="general" vertical="bottom" textRotation="0" wrapText="false" indent="0" shrinkToFit="false"/>
      <protection locked="true" hidden="false"/>
    </xf>
    <xf numFmtId="169" fontId="8" fillId="0" borderId="28" xfId="15" applyFont="true" applyBorder="true" applyAlignment="true" applyProtection="true">
      <alignment horizontal="general" vertical="bottom" textRotation="0" wrapText="false" indent="0" shrinkToFit="false"/>
      <protection locked="true" hidden="false"/>
    </xf>
    <xf numFmtId="173" fontId="41" fillId="0" borderId="0" xfId="0" applyFont="true" applyBorder="true" applyAlignment="true" applyProtection="false">
      <alignment horizontal="right" vertical="bottom" textRotation="0" wrapText="false" indent="0" shrinkToFit="false"/>
      <protection locked="true" hidden="false"/>
    </xf>
    <xf numFmtId="173" fontId="8" fillId="0" borderId="0" xfId="0" applyFont="true" applyBorder="true" applyAlignment="true" applyProtection="false">
      <alignment horizontal="center" vertical="bottom" textRotation="0" wrapText="false" indent="0" shrinkToFit="false"/>
      <protection locked="true" hidden="false"/>
    </xf>
    <xf numFmtId="164" fontId="8" fillId="0" borderId="0" xfId="0" applyFont="true" applyBorder="true" applyAlignment="true" applyProtection="false">
      <alignment horizontal="center" vertical="bottom" textRotation="0" wrapText="false" indent="0" shrinkToFit="false"/>
      <protection locked="true" hidden="false"/>
    </xf>
    <xf numFmtId="199" fontId="8" fillId="0" borderId="0" xfId="0" applyFont="true" applyBorder="true" applyAlignment="true" applyProtection="false">
      <alignment horizontal="center" vertical="bottom" textRotation="0" wrapText="false" indent="0" shrinkToFit="false"/>
      <protection locked="true" hidden="false"/>
    </xf>
    <xf numFmtId="173" fontId="8" fillId="0" borderId="0" xfId="0" applyFont="true" applyBorder="true" applyAlignment="false" applyProtection="false">
      <alignment horizontal="general" vertical="bottom" textRotation="0" wrapText="false" indent="0" shrinkToFit="false"/>
      <protection locked="true" hidden="false"/>
    </xf>
    <xf numFmtId="173" fontId="8" fillId="0" borderId="27" xfId="0" applyFont="true" applyBorder="true" applyAlignment="false" applyProtection="false">
      <alignment horizontal="general" vertical="bottom" textRotation="0" wrapText="false" indent="0" shrinkToFit="false"/>
      <protection locked="true" hidden="false"/>
    </xf>
    <xf numFmtId="169" fontId="27" fillId="0" borderId="2" xfId="15" applyFont="true" applyBorder="true" applyAlignment="true" applyProtection="true">
      <alignment horizontal="general" vertical="bottom" textRotation="0" wrapText="false" indent="0" shrinkToFit="false"/>
      <protection locked="true" hidden="false"/>
    </xf>
    <xf numFmtId="169" fontId="27" fillId="0" borderId="28" xfId="15" applyFont="true" applyBorder="true" applyAlignment="true" applyProtection="true">
      <alignment horizontal="general" vertical="bottom" textRotation="0" wrapText="false" indent="0" shrinkToFit="false"/>
      <protection locked="true" hidden="false"/>
    </xf>
    <xf numFmtId="173" fontId="9" fillId="0" borderId="29" xfId="0" applyFont="true" applyBorder="true" applyAlignment="false" applyProtection="false">
      <alignment horizontal="general" vertical="bottom" textRotation="0" wrapText="false" indent="0" shrinkToFit="false"/>
      <protection locked="true" hidden="false"/>
    </xf>
    <xf numFmtId="173" fontId="8" fillId="0" borderId="29" xfId="0" applyFont="true" applyBorder="true" applyAlignment="false" applyProtection="false">
      <alignment horizontal="general" vertical="bottom" textRotation="0" wrapText="false" indent="0" shrinkToFit="false"/>
      <protection locked="true" hidden="false"/>
    </xf>
    <xf numFmtId="173" fontId="8" fillId="0" borderId="30" xfId="0" applyFont="true" applyBorder="true" applyAlignment="false" applyProtection="false">
      <alignment horizontal="general" vertical="bottom" textRotation="0" wrapText="false" indent="0" shrinkToFit="false"/>
      <protection locked="true" hidden="false"/>
    </xf>
    <xf numFmtId="173" fontId="8" fillId="0" borderId="31" xfId="0" applyFont="true" applyBorder="true" applyAlignment="false" applyProtection="false">
      <alignment horizontal="general" vertical="bottom" textRotation="0" wrapText="false" indent="0" shrinkToFit="false"/>
      <protection locked="true" hidden="false"/>
    </xf>
    <xf numFmtId="173" fontId="41" fillId="0" borderId="32" xfId="0" applyFont="true" applyBorder="true" applyAlignment="true" applyProtection="false">
      <alignment horizontal="center" vertical="bottom" textRotation="0" wrapText="false" indent="0" shrinkToFit="false"/>
      <protection locked="true" hidden="false"/>
    </xf>
    <xf numFmtId="169" fontId="41" fillId="0" borderId="33" xfId="15" applyFont="true" applyBorder="true" applyAlignment="true" applyProtection="true">
      <alignment horizontal="center" vertical="bottom" textRotation="0" wrapText="false" indent="0" shrinkToFit="false"/>
      <protection locked="true" hidden="false"/>
    </xf>
    <xf numFmtId="169" fontId="41" fillId="0" borderId="34" xfId="15" applyFont="true" applyBorder="true" applyAlignment="true" applyProtection="true">
      <alignment horizontal="center" vertical="bottom" textRotation="0" wrapText="false" indent="0" shrinkToFit="false"/>
      <protection locked="true" hidden="false"/>
    </xf>
    <xf numFmtId="173" fontId="8" fillId="0" borderId="35" xfId="0" applyFont="true" applyBorder="true" applyAlignment="true" applyProtection="false">
      <alignment horizontal="center" vertical="bottom" textRotation="0" wrapText="false" indent="0" shrinkToFit="false"/>
      <protection locked="true" hidden="false"/>
    </xf>
    <xf numFmtId="173" fontId="8" fillId="0" borderId="0" xfId="0" applyFont="true" applyBorder="true" applyAlignment="true" applyProtection="false">
      <alignment horizontal="left" vertical="bottom" textRotation="0" wrapText="false" indent="0" shrinkToFit="false"/>
      <protection locked="true" hidden="false"/>
    </xf>
    <xf numFmtId="173" fontId="8" fillId="0" borderId="25" xfId="0" applyFont="true" applyBorder="true" applyAlignment="false" applyProtection="false">
      <alignment horizontal="general" vertical="bottom" textRotation="0" wrapText="false" indent="0" shrinkToFit="false"/>
      <protection locked="true" hidden="false"/>
    </xf>
    <xf numFmtId="184" fontId="38" fillId="0" borderId="36" xfId="0" applyFont="true" applyBorder="true" applyAlignment="false" applyProtection="false">
      <alignment horizontal="general" vertical="bottom" textRotation="0" wrapText="false" indent="0" shrinkToFit="false"/>
      <protection locked="true" hidden="false"/>
    </xf>
    <xf numFmtId="197" fontId="8" fillId="0" borderId="37" xfId="0" applyFont="true" applyBorder="true" applyAlignment="true" applyProtection="false">
      <alignment horizontal="left" vertical="bottom" textRotation="0" wrapText="false" indent="0" shrinkToFit="false"/>
      <protection locked="true" hidden="false"/>
    </xf>
    <xf numFmtId="164" fontId="8" fillId="0" borderId="25" xfId="0" applyFont="true" applyBorder="true" applyAlignment="false" applyProtection="false">
      <alignment horizontal="general" vertical="bottom" textRotation="0" wrapText="false" indent="0" shrinkToFit="false"/>
      <protection locked="true" hidden="false"/>
    </xf>
    <xf numFmtId="196" fontId="8" fillId="0" borderId="35" xfId="0" applyFont="true" applyBorder="true" applyAlignment="true" applyProtection="false">
      <alignment horizontal="center" vertical="bottom" textRotation="0" wrapText="false" indent="0" shrinkToFit="false"/>
      <protection locked="true" hidden="false"/>
    </xf>
    <xf numFmtId="196" fontId="8" fillId="0" borderId="0" xfId="0" applyFont="true" applyBorder="true" applyAlignment="true" applyProtection="false">
      <alignment horizontal="center" vertical="bottom" textRotation="0" wrapText="false" indent="0" shrinkToFit="false"/>
      <protection locked="true" hidden="false"/>
    </xf>
    <xf numFmtId="197" fontId="8" fillId="0" borderId="37" xfId="0" applyFont="true" applyBorder="true" applyAlignment="false" applyProtection="false">
      <alignment horizontal="general" vertical="bottom" textRotation="0" wrapText="false" indent="0" shrinkToFit="false"/>
      <protection locked="true" hidden="false"/>
    </xf>
    <xf numFmtId="173" fontId="8" fillId="0" borderId="0" xfId="0" applyFont="true" applyBorder="true" applyAlignment="false" applyProtection="true">
      <alignment horizontal="general" vertical="bottom" textRotation="0" wrapText="false" indent="0" shrinkToFit="false"/>
      <protection locked="true" hidden="false"/>
    </xf>
    <xf numFmtId="184" fontId="38" fillId="0" borderId="36" xfId="15" applyFont="true" applyBorder="true" applyAlignment="true" applyProtection="true">
      <alignment horizontal="general" vertical="bottom" textRotation="0" wrapText="false" indent="0" shrinkToFit="false"/>
      <protection locked="true" hidden="false"/>
    </xf>
    <xf numFmtId="173" fontId="8" fillId="0" borderId="25" xfId="0" applyFont="true" applyBorder="true" applyAlignment="false" applyProtection="true">
      <alignment horizontal="general" vertical="bottom" textRotation="0" wrapText="false" indent="0" shrinkToFit="false"/>
      <protection locked="true" hidden="false"/>
    </xf>
    <xf numFmtId="173" fontId="8" fillId="0" borderId="0" xfId="0" applyFont="true" applyBorder="true" applyAlignment="true" applyProtection="false">
      <alignment horizontal="fill" vertical="bottom" textRotation="0" wrapText="true" indent="0" shrinkToFit="false"/>
      <protection locked="true" hidden="false"/>
    </xf>
    <xf numFmtId="184" fontId="8" fillId="0" borderId="36" xfId="0" applyFont="true" applyBorder="true" applyAlignment="false" applyProtection="false">
      <alignment horizontal="general" vertical="bottom" textRotation="0" wrapText="false" indent="0" shrinkToFit="false"/>
      <protection locked="true" hidden="false"/>
    </xf>
    <xf numFmtId="173" fontId="8" fillId="0" borderId="37" xfId="0" applyFont="true" applyBorder="true" applyAlignment="false" applyProtection="false">
      <alignment horizontal="general" vertical="bottom" textRotation="0" wrapText="false" indent="0" shrinkToFit="false"/>
      <protection locked="true" hidden="false"/>
    </xf>
    <xf numFmtId="173" fontId="8" fillId="0" borderId="0" xfId="0" applyFont="true" applyBorder="true" applyAlignment="true" applyProtection="false">
      <alignment horizontal="right" vertical="bottom" textRotation="0" wrapText="false" indent="0" shrinkToFit="false"/>
      <protection locked="true" hidden="false"/>
    </xf>
    <xf numFmtId="184" fontId="8" fillId="0" borderId="38" xfId="0" applyFont="true" applyBorder="true" applyAlignment="false" applyProtection="false">
      <alignment horizontal="general" vertical="bottom" textRotation="0" wrapText="false" indent="0" shrinkToFit="false"/>
      <protection locked="true" hidden="false"/>
    </xf>
    <xf numFmtId="173" fontId="8" fillId="0" borderId="39" xfId="0" applyFont="true" applyBorder="true" applyAlignment="false" applyProtection="false">
      <alignment horizontal="general" vertical="bottom" textRotation="0" wrapText="false" indent="0" shrinkToFit="false"/>
      <protection locked="true" hidden="false"/>
    </xf>
    <xf numFmtId="173" fontId="8" fillId="0" borderId="40" xfId="0" applyFont="true" applyBorder="true" applyAlignment="false" applyProtection="false">
      <alignment horizontal="general" vertical="bottom" textRotation="0" wrapText="false" indent="0" shrinkToFit="false"/>
      <protection locked="true" hidden="false"/>
    </xf>
    <xf numFmtId="173" fontId="8" fillId="0" borderId="41" xfId="0" applyFont="true" applyBorder="true" applyAlignment="false" applyProtection="false">
      <alignment horizontal="general" vertical="bottom" textRotation="0" wrapText="false" indent="0" shrinkToFit="false"/>
      <protection locked="true" hidden="false"/>
    </xf>
    <xf numFmtId="170" fontId="8" fillId="0" borderId="35" xfId="0" applyFont="true" applyBorder="true" applyAlignment="true" applyProtection="false">
      <alignment horizontal="center" vertical="bottom" textRotation="0" wrapText="false" indent="0" shrinkToFit="false"/>
      <protection locked="true" hidden="false"/>
    </xf>
    <xf numFmtId="200" fontId="0" fillId="0" borderId="6" xfId="0" applyFont="false" applyBorder="true" applyAlignment="false" applyProtection="false">
      <alignment horizontal="general" vertical="bottom" textRotation="0" wrapText="false" indent="0" shrinkToFit="false"/>
      <protection locked="true" hidden="false"/>
    </xf>
    <xf numFmtId="164" fontId="0" fillId="0" borderId="42" xfId="0" applyFont="false" applyBorder="true" applyAlignment="false" applyProtection="false">
      <alignment horizontal="general" vertical="bottom" textRotation="0" wrapText="false" indent="0" shrinkToFit="false"/>
      <protection locked="true" hidden="false"/>
    </xf>
    <xf numFmtId="170" fontId="8" fillId="0" borderId="37" xfId="0" applyFont="true" applyBorder="true" applyAlignment="true" applyProtection="false">
      <alignment horizontal="center" vertical="bottom" textRotation="0" wrapText="false" indent="0" shrinkToFit="false"/>
      <protection locked="true" hidden="false"/>
    </xf>
    <xf numFmtId="170" fontId="8" fillId="0" borderId="39" xfId="0" applyFont="true" applyBorder="true" applyAlignment="false" applyProtection="false">
      <alignment horizontal="general" vertical="bottom" textRotation="0" wrapText="false" indent="0" shrinkToFit="false"/>
      <protection locked="true" hidden="false"/>
    </xf>
    <xf numFmtId="173" fontId="9" fillId="0" borderId="43" xfId="0" applyFont="true" applyBorder="true" applyAlignment="false" applyProtection="false">
      <alignment horizontal="general" vertical="bottom" textRotation="0" wrapText="false" indent="0" shrinkToFit="false"/>
      <protection locked="true" hidden="false"/>
    </xf>
    <xf numFmtId="173" fontId="8" fillId="0" borderId="44" xfId="0" applyFont="true" applyBorder="true" applyAlignment="false" applyProtection="false">
      <alignment horizontal="general" vertical="bottom" textRotation="0" wrapText="false" indent="0" shrinkToFit="false"/>
      <protection locked="true" hidden="false"/>
    </xf>
    <xf numFmtId="173" fontId="8" fillId="0" borderId="45" xfId="0" applyFont="true" applyBorder="true" applyAlignment="false" applyProtection="false">
      <alignment horizontal="general" vertical="bottom" textRotation="0" wrapText="false" indent="0" shrinkToFit="false"/>
      <protection locked="true" hidden="false"/>
    </xf>
    <xf numFmtId="164" fontId="41" fillId="0" borderId="46" xfId="0" applyFont="true" applyBorder="true" applyAlignment="true" applyProtection="false">
      <alignment horizontal="center" vertical="bottom" textRotation="0" wrapText="false" indent="0" shrinkToFit="false"/>
      <protection locked="true" hidden="false"/>
    </xf>
    <xf numFmtId="164" fontId="41" fillId="0" borderId="4" xfId="0" applyFont="true" applyBorder="true" applyAlignment="true" applyProtection="false">
      <alignment horizontal="center" vertical="bottom" textRotation="0" wrapText="false" indent="0" shrinkToFit="false"/>
      <protection locked="true" hidden="false"/>
    </xf>
    <xf numFmtId="173" fontId="41" fillId="0" borderId="22" xfId="0" applyFont="true" applyBorder="true" applyAlignment="true" applyProtection="false">
      <alignment horizontal="center" vertical="bottom" textRotation="0" wrapText="false" indent="0" shrinkToFit="false"/>
      <protection locked="true" hidden="false"/>
    </xf>
    <xf numFmtId="173" fontId="41" fillId="0" borderId="22" xfId="0" applyFont="true" applyBorder="true" applyAlignment="true" applyProtection="false">
      <alignment horizontal="left" vertical="bottom" textRotation="0" wrapText="false" indent="0" shrinkToFit="false"/>
      <protection locked="true" hidden="false"/>
    </xf>
    <xf numFmtId="164" fontId="41" fillId="0" borderId="21" xfId="0" applyFont="true" applyBorder="true" applyAlignment="true" applyProtection="false">
      <alignment horizontal="center" vertical="bottom" textRotation="0" wrapText="false" indent="0" shrinkToFit="false"/>
      <protection locked="true" hidden="false"/>
    </xf>
    <xf numFmtId="173" fontId="41" fillId="0" borderId="47" xfId="0" applyFont="true" applyBorder="true" applyAlignment="true" applyProtection="false">
      <alignment horizontal="center" vertical="bottom" textRotation="0" wrapText="false" indent="0" shrinkToFit="false"/>
      <protection locked="true" hidden="false"/>
    </xf>
    <xf numFmtId="164" fontId="8" fillId="0" borderId="37" xfId="0" applyFont="true" applyBorder="true" applyAlignment="true" applyProtection="false">
      <alignment horizontal="center" vertical="bottom" textRotation="0" wrapText="false" indent="0" shrinkToFit="false"/>
      <protection locked="true" hidden="false"/>
    </xf>
    <xf numFmtId="170" fontId="8" fillId="0" borderId="15" xfId="0" applyFont="true" applyBorder="true" applyAlignment="true" applyProtection="false">
      <alignment horizontal="center" vertical="bottom" textRotation="0" wrapText="false" indent="0" shrinkToFit="false"/>
      <protection locked="true" hidden="false"/>
    </xf>
    <xf numFmtId="201" fontId="8" fillId="0" borderId="25" xfId="0" applyFont="true" applyBorder="true" applyAlignment="true" applyProtection="false">
      <alignment horizontal="center" vertical="bottom" textRotation="0" wrapText="false" indent="0" shrinkToFit="false"/>
      <protection locked="true" hidden="false"/>
    </xf>
    <xf numFmtId="169" fontId="8" fillId="0" borderId="48" xfId="0" applyFont="true" applyBorder="true" applyAlignment="false" applyProtection="false">
      <alignment horizontal="general" vertical="bottom" textRotation="0" wrapText="false" indent="0" shrinkToFit="false"/>
      <protection locked="true" hidden="false"/>
    </xf>
    <xf numFmtId="164" fontId="8" fillId="0" borderId="37" xfId="0" applyFont="true" applyBorder="true" applyAlignment="false" applyProtection="false">
      <alignment horizontal="general" vertical="bottom" textRotation="0" wrapText="false" indent="0" shrinkToFit="false"/>
      <protection locked="true" hidden="false"/>
    </xf>
    <xf numFmtId="202" fontId="8" fillId="0" borderId="25" xfId="15" applyFont="true" applyBorder="true" applyAlignment="true" applyProtection="true">
      <alignment horizontal="center" vertical="bottom" textRotation="0" wrapText="false" indent="0" shrinkToFit="false"/>
      <protection locked="true" hidden="false"/>
    </xf>
    <xf numFmtId="202" fontId="8" fillId="0" borderId="25" xfId="15" applyFont="true" applyBorder="true" applyAlignment="true" applyProtection="true">
      <alignment horizontal="general" vertical="bottom" textRotation="0" wrapText="false" indent="0" shrinkToFit="false"/>
      <protection locked="true" hidden="false"/>
    </xf>
    <xf numFmtId="201" fontId="8" fillId="0" borderId="25" xfId="0" applyFont="true" applyBorder="true" applyAlignment="false" applyProtection="false">
      <alignment horizontal="general" vertical="bottom" textRotation="0" wrapText="false" indent="0" shrinkToFit="false"/>
      <protection locked="true" hidden="false"/>
    </xf>
    <xf numFmtId="169" fontId="8" fillId="0" borderId="49" xfId="0" applyFont="true" applyBorder="true" applyAlignment="false" applyProtection="false">
      <alignment horizontal="general" vertical="bottom" textRotation="0" wrapText="false" indent="0" shrinkToFit="false"/>
      <protection locked="true" hidden="false"/>
    </xf>
    <xf numFmtId="164" fontId="8" fillId="0" borderId="39" xfId="0" applyFont="true" applyBorder="true" applyAlignment="false" applyProtection="false">
      <alignment horizontal="general" vertical="bottom" textRotation="0" wrapText="false" indent="0" shrinkToFit="false"/>
      <protection locked="true" hidden="false"/>
    </xf>
    <xf numFmtId="164" fontId="8" fillId="0" borderId="40" xfId="0" applyFont="true" applyBorder="true" applyAlignment="false" applyProtection="false">
      <alignment horizontal="general" vertical="bottom" textRotation="0" wrapText="false" indent="0" shrinkToFit="false"/>
      <protection locked="true" hidden="false"/>
    </xf>
    <xf numFmtId="173" fontId="9" fillId="0" borderId="50" xfId="0" applyFont="true" applyBorder="true" applyAlignment="false" applyProtection="false">
      <alignment horizontal="general" vertical="bottom" textRotation="0" wrapText="false" indent="0" shrinkToFit="false"/>
      <protection locked="true" hidden="false"/>
    </xf>
    <xf numFmtId="173" fontId="9" fillId="0" borderId="51" xfId="0" applyFont="true" applyBorder="true" applyAlignment="false" applyProtection="false">
      <alignment horizontal="general" vertical="bottom" textRotation="0" wrapText="false" indent="0" shrinkToFit="false"/>
      <protection locked="true" hidden="false"/>
    </xf>
    <xf numFmtId="173" fontId="9" fillId="0" borderId="52" xfId="0" applyFont="true" applyBorder="true" applyAlignment="false" applyProtection="false">
      <alignment horizontal="general" vertical="bottom" textRotation="0" wrapText="false" indent="0" shrinkToFit="false"/>
      <protection locked="true" hidden="false"/>
    </xf>
    <xf numFmtId="173" fontId="41" fillId="0" borderId="53" xfId="0" applyFont="true" applyBorder="true" applyAlignment="true" applyProtection="false">
      <alignment horizontal="center" vertical="bottom" textRotation="0" wrapText="false" indent="0" shrinkToFit="false"/>
      <protection locked="true" hidden="false"/>
    </xf>
    <xf numFmtId="170" fontId="41" fillId="0" borderId="54" xfId="0" applyFont="true" applyBorder="true" applyAlignment="true" applyProtection="false">
      <alignment horizontal="center" vertical="bottom" textRotation="0" wrapText="false" indent="0" shrinkToFit="false"/>
      <protection locked="true" hidden="false"/>
    </xf>
    <xf numFmtId="173" fontId="41" fillId="0" borderId="1" xfId="0" applyFont="true" applyBorder="true" applyAlignment="false" applyProtection="false">
      <alignment horizontal="general" vertical="bottom" textRotation="0" wrapText="false" indent="0" shrinkToFit="false"/>
      <protection locked="true" hidden="false"/>
    </xf>
    <xf numFmtId="173" fontId="41" fillId="0" borderId="26" xfId="0" applyFont="true" applyBorder="true" applyAlignment="true" applyProtection="false">
      <alignment horizontal="center" vertical="bottom" textRotation="0" wrapText="false" indent="0" shrinkToFit="false"/>
      <protection locked="true" hidden="false"/>
    </xf>
    <xf numFmtId="173" fontId="41" fillId="0" borderId="55" xfId="0" applyFont="true" applyBorder="true" applyAlignment="true" applyProtection="false">
      <alignment horizontal="center" vertical="bottom" textRotation="0" wrapText="false" indent="0" shrinkToFit="false"/>
      <protection locked="true" hidden="false"/>
    </xf>
    <xf numFmtId="173" fontId="8" fillId="0" borderId="37" xfId="0" applyFont="true" applyBorder="true" applyAlignment="true" applyProtection="false">
      <alignment horizontal="center" vertical="bottom" textRotation="0" wrapText="false" indent="0" shrinkToFit="false"/>
      <protection locked="true" hidden="false"/>
    </xf>
    <xf numFmtId="170" fontId="9" fillId="0" borderId="15" xfId="0" applyFont="true" applyBorder="true" applyAlignment="false" applyProtection="false">
      <alignment horizontal="general" vertical="bottom" textRotation="0" wrapText="false" indent="0" shrinkToFit="false"/>
      <protection locked="true" hidden="false"/>
    </xf>
    <xf numFmtId="173" fontId="9" fillId="0" borderId="25" xfId="0" applyFont="true" applyBorder="true" applyAlignment="false" applyProtection="false">
      <alignment horizontal="general" vertical="bottom" textRotation="0" wrapText="false" indent="0" shrinkToFit="false"/>
      <protection locked="true" hidden="false"/>
    </xf>
    <xf numFmtId="169" fontId="8" fillId="0" borderId="36" xfId="17" applyFont="true" applyBorder="true" applyAlignment="true" applyProtection="true">
      <alignment horizontal="general" vertical="bottom" textRotation="0" wrapText="false" indent="0" shrinkToFit="false"/>
      <protection locked="true" hidden="false"/>
    </xf>
    <xf numFmtId="184" fontId="9" fillId="0" borderId="0" xfId="17" applyFont="true" applyBorder="true" applyAlignment="true" applyProtection="true">
      <alignment horizontal="general" vertical="bottom" textRotation="0" wrapText="false" indent="0" shrinkToFit="false"/>
      <protection locked="true" hidden="false"/>
    </xf>
    <xf numFmtId="173" fontId="8" fillId="0" borderId="23" xfId="0" applyFont="true" applyBorder="true" applyAlignment="false" applyProtection="false">
      <alignment horizontal="general" vertical="bottom" textRotation="0" wrapText="false" indent="0" shrinkToFit="false"/>
      <protection locked="true" hidden="false"/>
    </xf>
    <xf numFmtId="169" fontId="9" fillId="0" borderId="36" xfId="17" applyFont="true" applyBorder="true" applyAlignment="true" applyProtection="true">
      <alignment horizontal="general" vertical="bottom" textRotation="0" wrapText="false" indent="0" shrinkToFit="false"/>
      <protection locked="true" hidden="false"/>
    </xf>
    <xf numFmtId="169" fontId="9" fillId="0" borderId="36" xfId="0" applyFont="true" applyBorder="true" applyAlignment="false" applyProtection="false">
      <alignment horizontal="general" vertical="bottom" textRotation="0" wrapText="false" indent="0" shrinkToFit="false"/>
      <protection locked="true" hidden="false"/>
    </xf>
    <xf numFmtId="173" fontId="9" fillId="0" borderId="38" xfId="0" applyFont="true" applyBorder="true" applyAlignment="false" applyProtection="false">
      <alignment horizontal="general" vertical="bottom" textRotation="0" wrapText="false" indent="0" shrinkToFit="false"/>
      <protection locked="true" hidden="false"/>
    </xf>
    <xf numFmtId="173" fontId="9" fillId="0" borderId="39" xfId="0" applyFont="true" applyBorder="true" applyAlignment="true" applyProtection="false">
      <alignment horizontal="center" vertical="bottom" textRotation="0" wrapText="false" indent="0" shrinkToFit="false"/>
      <protection locked="true" hidden="false"/>
    </xf>
    <xf numFmtId="170" fontId="9" fillId="0" borderId="40" xfId="0" applyFont="true" applyBorder="true" applyAlignment="false" applyProtection="false">
      <alignment horizontal="general" vertical="bottom" textRotation="0" wrapText="false" indent="0" shrinkToFit="false"/>
      <protection locked="true" hidden="false"/>
    </xf>
    <xf numFmtId="173" fontId="9" fillId="0" borderId="40" xfId="0" applyFont="true" applyBorder="true" applyAlignment="false" applyProtection="false">
      <alignment horizontal="general" vertical="bottom" textRotation="0" wrapText="false" indent="0" shrinkToFit="false"/>
      <protection locked="true" hidden="false"/>
    </xf>
    <xf numFmtId="173" fontId="8" fillId="0" borderId="40" xfId="0" applyFont="true" applyBorder="true" applyAlignment="true" applyProtection="false">
      <alignment horizontal="right" vertical="bottom" textRotation="0" wrapText="false" indent="0" shrinkToFit="false"/>
      <protection locked="true" hidden="false"/>
    </xf>
    <xf numFmtId="173" fontId="9" fillId="0" borderId="41" xfId="0" applyFont="true" applyBorder="true" applyAlignment="false" applyProtection="false">
      <alignment horizontal="general" vertical="bottom" textRotation="0" wrapText="false" indent="0" shrinkToFit="false"/>
      <protection locked="true" hidden="false"/>
    </xf>
    <xf numFmtId="196" fontId="8" fillId="0" borderId="0" xfId="0" applyFont="true" applyBorder="false" applyAlignment="true" applyProtection="false">
      <alignment horizontal="center" vertical="bottom" textRotation="0" wrapText="false" indent="0" shrinkToFit="false"/>
      <protection locked="true" hidden="false"/>
    </xf>
    <xf numFmtId="164" fontId="8" fillId="0" borderId="0" xfId="0" applyFont="true" applyBorder="false" applyAlignment="true" applyProtection="false">
      <alignment horizontal="right" vertical="bottom" textRotation="0" wrapText="false" indent="0" shrinkToFit="false"/>
      <protection locked="true" hidden="false"/>
    </xf>
    <xf numFmtId="196" fontId="9" fillId="0" borderId="0" xfId="0" applyFont="true" applyBorder="false" applyAlignment="true" applyProtection="false">
      <alignment horizontal="left" vertical="bottom" textRotation="0" wrapText="false" indent="0" shrinkToFit="false"/>
      <protection locked="true" hidden="false"/>
    </xf>
    <xf numFmtId="197" fontId="9" fillId="0" borderId="0" xfId="0" applyFont="true" applyBorder="false" applyAlignment="true" applyProtection="false">
      <alignment horizontal="left" vertical="bottom" textRotation="0" wrapText="false" indent="0" shrinkToFit="false"/>
      <protection locked="true" hidden="false"/>
    </xf>
    <xf numFmtId="170" fontId="27" fillId="0" borderId="0" xfId="15" applyFont="true" applyBorder="true" applyAlignment="true" applyProtection="true">
      <alignment horizontal="general" vertical="bottom" textRotation="0" wrapText="false" indent="0" shrinkToFit="false"/>
      <protection locked="true" hidden="false"/>
    </xf>
    <xf numFmtId="169" fontId="27" fillId="0" borderId="0" xfId="15" applyFont="true" applyBorder="true" applyAlignment="true" applyProtection="true">
      <alignment horizontal="center" vertical="bottom" textRotation="0" wrapText="false" indent="0" shrinkToFit="false"/>
      <protection locked="true" hidden="false"/>
    </xf>
    <xf numFmtId="189" fontId="27" fillId="0" borderId="7" xfId="15" applyFont="true" applyBorder="true" applyAlignment="true" applyProtection="true">
      <alignment horizontal="general" vertical="bottom" textRotation="0" wrapText="false" indent="0" shrinkToFit="false"/>
      <protection locked="true" hidden="false"/>
    </xf>
    <xf numFmtId="170" fontId="8" fillId="0" borderId="0" xfId="0" applyFont="true" applyBorder="true" applyAlignment="false" applyProtection="false">
      <alignment horizontal="general" vertical="bottom" textRotation="0" wrapText="false" indent="0" shrinkToFit="false"/>
      <protection locked="true" hidden="false"/>
    </xf>
    <xf numFmtId="170" fontId="8" fillId="0" borderId="0" xfId="15" applyFont="true" applyBorder="true" applyAlignment="true" applyProtection="true">
      <alignment horizontal="general" vertical="bottom" textRotation="0" wrapText="false" indent="0" shrinkToFit="false"/>
      <protection locked="true" hidden="false"/>
    </xf>
    <xf numFmtId="169" fontId="36" fillId="0" borderId="0" xfId="15" applyFont="true" applyBorder="true" applyAlignment="true" applyProtection="true">
      <alignment horizontal="general" vertical="bottom" textRotation="0" wrapText="false" indent="0" shrinkToFit="false"/>
      <protection locked="true" hidden="false"/>
    </xf>
    <xf numFmtId="170" fontId="8" fillId="2" borderId="0" xfId="0" applyFont="true" applyBorder="false" applyAlignment="true" applyProtection="false">
      <alignment horizontal="center" vertical="bottom" textRotation="0" wrapText="false" indent="0" shrinkToFit="false"/>
      <protection locked="true" hidden="false"/>
    </xf>
    <xf numFmtId="184" fontId="8" fillId="2" borderId="0" xfId="0" applyFont="true" applyBorder="false" applyAlignment="true" applyProtection="false">
      <alignment horizontal="center" vertical="bottom" textRotation="0" wrapText="false" indent="0" shrinkToFit="false"/>
      <protection locked="true" hidden="false"/>
    </xf>
    <xf numFmtId="170" fontId="8" fillId="2" borderId="21" xfId="0" applyFont="true" applyBorder="true" applyAlignment="true" applyProtection="false">
      <alignment horizontal="center" vertical="bottom" textRotation="0" wrapText="false" indent="0" shrinkToFit="false"/>
      <protection locked="true" hidden="false"/>
    </xf>
    <xf numFmtId="184" fontId="8" fillId="2" borderId="22" xfId="0" applyFont="true" applyBorder="true" applyAlignment="true" applyProtection="false">
      <alignment horizontal="center" vertical="bottom" textRotation="0" wrapText="false" indent="0" shrinkToFit="false"/>
      <protection locked="true" hidden="false"/>
    </xf>
    <xf numFmtId="174" fontId="8" fillId="2" borderId="10" xfId="0" applyFont="true" applyBorder="true" applyAlignment="true" applyProtection="false">
      <alignment horizontal="center" vertical="bottom" textRotation="0" wrapText="false" indent="0" shrinkToFit="false"/>
      <protection locked="true" hidden="false"/>
    </xf>
    <xf numFmtId="184" fontId="8" fillId="2" borderId="10" xfId="0" applyFont="true" applyBorder="true" applyAlignment="true" applyProtection="false">
      <alignment horizontal="center" vertical="bottom" textRotation="0" wrapText="false" indent="0" shrinkToFit="false"/>
      <protection locked="true" hidden="false"/>
    </xf>
    <xf numFmtId="199" fontId="8" fillId="0" borderId="0" xfId="0" applyFont="true" applyBorder="false" applyAlignment="true" applyProtection="false">
      <alignment horizontal="center" vertical="bottom" textRotation="0" wrapText="false" indent="0" shrinkToFit="false"/>
      <protection locked="true" hidden="false"/>
    </xf>
    <xf numFmtId="174" fontId="8" fillId="2" borderId="15" xfId="0" applyFont="true" applyBorder="true" applyAlignment="true" applyProtection="false">
      <alignment horizontal="center" vertical="bottom" textRotation="0" wrapText="false" indent="0" shrinkToFit="false"/>
      <protection locked="true" hidden="false"/>
    </xf>
    <xf numFmtId="184" fontId="8" fillId="2" borderId="15" xfId="0" applyFont="true" applyBorder="true" applyAlignment="true" applyProtection="false">
      <alignment horizontal="center" vertical="bottom" textRotation="0" wrapText="false" indent="0" shrinkToFit="false"/>
      <protection locked="true" hidden="false"/>
    </xf>
    <xf numFmtId="203" fontId="8" fillId="0" borderId="0" xfId="15" applyFont="true" applyBorder="true" applyAlignment="true" applyProtection="true">
      <alignment horizontal="right" vertical="bottom" textRotation="0" wrapText="false" indent="0" shrinkToFit="false"/>
      <protection locked="true" hidden="false"/>
    </xf>
    <xf numFmtId="203" fontId="27" fillId="0" borderId="0" xfId="15" applyFont="true" applyBorder="true" applyAlignment="true" applyProtection="true">
      <alignment horizontal="right" vertical="bottom" textRotation="0" wrapText="false" indent="0" shrinkToFit="false"/>
      <protection locked="true" hidden="false"/>
    </xf>
    <xf numFmtId="174" fontId="8" fillId="2" borderId="11" xfId="0" applyFont="true" applyBorder="true" applyAlignment="true" applyProtection="false">
      <alignment horizontal="center" vertical="bottom" textRotation="0" wrapText="false" indent="0" shrinkToFit="false"/>
      <protection locked="true" hidden="false"/>
    </xf>
    <xf numFmtId="184" fontId="8" fillId="2" borderId="11" xfId="0" applyFont="true" applyBorder="true" applyAlignment="true" applyProtection="false">
      <alignment horizontal="center" vertical="bottom" textRotation="0" wrapText="false" indent="0" shrinkToFit="false"/>
      <protection locked="true" hidden="false"/>
    </xf>
    <xf numFmtId="196" fontId="8" fillId="0" borderId="0" xfId="15" applyFont="true" applyBorder="true" applyAlignment="true" applyProtection="true">
      <alignment horizontal="center" vertical="bottom" textRotation="0" wrapText="false" indent="0" shrinkToFit="false"/>
      <protection locked="true" hidden="false"/>
    </xf>
    <xf numFmtId="170" fontId="8" fillId="0" borderId="0" xfId="0" applyFont="true" applyBorder="false" applyAlignment="false" applyProtection="false">
      <alignment horizontal="general" vertical="bottom" textRotation="0" wrapText="false" indent="0" shrinkToFit="false"/>
      <protection locked="true" hidden="false"/>
    </xf>
    <xf numFmtId="164" fontId="18" fillId="0" borderId="0" xfId="0" applyFont="true" applyBorder="false" applyAlignment="true" applyProtection="false">
      <alignment horizontal="right" vertical="bottom" textRotation="0" wrapText="false" indent="0" shrinkToFit="false"/>
      <protection locked="true" hidden="false"/>
    </xf>
    <xf numFmtId="164" fontId="0" fillId="0" borderId="0" xfId="0" applyFont="false" applyBorder="false" applyAlignment="true" applyProtection="false">
      <alignment horizontal="right" vertical="bottom" textRotation="0" wrapText="false" indent="0" shrinkToFit="false"/>
      <protection locked="true" hidden="false"/>
    </xf>
    <xf numFmtId="170" fontId="9" fillId="0" borderId="0" xfId="0" applyFont="true" applyBorder="false" applyAlignment="true" applyProtection="false">
      <alignment horizontal="center" vertical="bottom" textRotation="0" wrapText="false" indent="0" shrinkToFit="false"/>
      <protection locked="true" hidden="false"/>
    </xf>
    <xf numFmtId="184" fontId="48" fillId="0" borderId="0" xfId="0" applyFont="true" applyBorder="false" applyAlignment="true" applyProtection="false">
      <alignment horizontal="center" vertical="bottom" textRotation="0" wrapText="false" indent="0" shrinkToFit="false"/>
      <protection locked="true" hidden="false"/>
    </xf>
    <xf numFmtId="184" fontId="19" fillId="0" borderId="0" xfId="0" applyFont="true" applyBorder="false" applyAlignment="true" applyProtection="false">
      <alignment horizontal="center" vertical="bottom" textRotation="0" wrapText="false" indent="0" shrinkToFit="false"/>
      <protection locked="true" hidden="false"/>
    </xf>
    <xf numFmtId="184" fontId="8" fillId="0" borderId="0" xfId="0" applyFont="true" applyBorder="true" applyAlignment="true" applyProtection="false">
      <alignment horizontal="center" vertical="bottom" textRotation="0" wrapText="false" indent="0" shrinkToFit="false"/>
      <protection locked="true" hidden="false"/>
    </xf>
    <xf numFmtId="170" fontId="8" fillId="0" borderId="0" xfId="0" applyFont="true" applyBorder="true" applyAlignment="true" applyProtection="false">
      <alignment horizontal="center" vertical="bottom" textRotation="0" wrapText="false" indent="0" shrinkToFit="false"/>
      <protection locked="true" hidden="false"/>
    </xf>
    <xf numFmtId="173" fontId="41" fillId="0" borderId="21" xfId="0" applyFont="true" applyBorder="true" applyAlignment="true" applyProtection="false">
      <alignment horizontal="center" vertical="bottom" textRotation="0" wrapText="false" indent="0" shrinkToFit="false"/>
      <protection locked="true" hidden="false"/>
    </xf>
    <xf numFmtId="173" fontId="8" fillId="0" borderId="56" xfId="0" applyFont="true" applyBorder="true" applyAlignment="true" applyProtection="false">
      <alignment horizontal="center" vertical="bottom" textRotation="0" wrapText="false" indent="0" shrinkToFit="false"/>
      <protection locked="true" hidden="false"/>
    </xf>
    <xf numFmtId="173" fontId="8" fillId="0" borderId="22" xfId="0" applyFont="true" applyBorder="true" applyAlignment="true" applyProtection="false">
      <alignment horizontal="center" vertical="bottom" textRotation="0" wrapText="false" indent="0" shrinkToFit="false"/>
      <protection locked="true" hidden="false"/>
    </xf>
    <xf numFmtId="197" fontId="8" fillId="0" borderId="23" xfId="0" applyFont="true" applyBorder="true" applyAlignment="true" applyProtection="false">
      <alignment horizontal="left" vertical="bottom" textRotation="0" wrapText="false" indent="0" shrinkToFit="false"/>
      <protection locked="true" hidden="false"/>
    </xf>
    <xf numFmtId="164" fontId="19" fillId="0" borderId="37" xfId="0" applyFont="true" applyBorder="true" applyAlignment="true" applyProtection="false">
      <alignment horizontal="center" vertical="bottom" textRotation="0" wrapText="false" indent="0" shrinkToFit="false"/>
      <protection locked="true" hidden="false"/>
    </xf>
    <xf numFmtId="170" fontId="19" fillId="0" borderId="15" xfId="0" applyFont="true" applyBorder="true" applyAlignment="true" applyProtection="false">
      <alignment horizontal="center" vertical="bottom" textRotation="0" wrapText="false" indent="0" shrinkToFit="false"/>
      <protection locked="true" hidden="false"/>
    </xf>
    <xf numFmtId="201" fontId="19" fillId="0" borderId="25" xfId="0" applyFont="true" applyBorder="true" applyAlignment="true" applyProtection="false">
      <alignment horizontal="center" vertical="bottom" textRotation="0" wrapText="false" indent="0" shrinkToFit="false"/>
      <protection locked="true" hidden="false"/>
    </xf>
    <xf numFmtId="173" fontId="19" fillId="0" borderId="25" xfId="0" applyFont="true" applyBorder="true" applyAlignment="false" applyProtection="false">
      <alignment horizontal="general" vertical="bottom" textRotation="0" wrapText="false" indent="0" shrinkToFit="false"/>
      <protection locked="true" hidden="false"/>
    </xf>
    <xf numFmtId="173" fontId="19" fillId="0" borderId="0" xfId="0" applyFont="true" applyBorder="true" applyAlignment="false" applyProtection="false">
      <alignment horizontal="general" vertical="bottom" textRotation="0" wrapText="false" indent="0" shrinkToFit="false"/>
      <protection locked="true" hidden="false"/>
    </xf>
    <xf numFmtId="169" fontId="19" fillId="0" borderId="48" xfId="0" applyFont="true" applyBorder="true" applyAlignment="false" applyProtection="false">
      <alignment horizontal="general" vertical="bottom" textRotation="0" wrapText="false" indent="0" shrinkToFit="false"/>
      <protection locked="true" hidden="false"/>
    </xf>
    <xf numFmtId="164" fontId="19" fillId="0" borderId="0" xfId="0" applyFont="true" applyBorder="false" applyAlignment="false" applyProtection="false">
      <alignment horizontal="general" vertical="bottom" textRotation="0" wrapText="false" indent="0" shrinkToFit="false"/>
      <protection locked="true" hidden="false"/>
    </xf>
    <xf numFmtId="170" fontId="19" fillId="0" borderId="0" xfId="0" applyFont="true" applyBorder="false" applyAlignment="false" applyProtection="false">
      <alignment horizontal="general" vertical="bottom" textRotation="0" wrapText="false" indent="0" shrinkToFit="false"/>
      <protection locked="true" hidden="false"/>
    </xf>
    <xf numFmtId="184" fontId="19" fillId="0" borderId="0" xfId="0" applyFont="true" applyBorder="false" applyAlignment="true" applyProtection="false">
      <alignment horizontal="center" vertical="bottom" textRotation="0" wrapText="false" indent="0" shrinkToFit="false"/>
      <protection locked="true" hidden="false"/>
    </xf>
    <xf numFmtId="196" fontId="19" fillId="0" borderId="0" xfId="0" applyFont="true" applyBorder="false" applyAlignment="true" applyProtection="false">
      <alignment horizontal="center" vertical="bottom" textRotation="0" wrapText="false" indent="0" shrinkToFit="false"/>
      <protection locked="true" hidden="false"/>
    </xf>
    <xf numFmtId="164" fontId="19" fillId="0" borderId="0" xfId="0" applyFont="true" applyBorder="false" applyAlignment="true" applyProtection="false">
      <alignment horizontal="right" vertical="bottom" textRotation="0" wrapText="false" indent="0" shrinkToFit="false"/>
      <protection locked="true" hidden="false"/>
    </xf>
    <xf numFmtId="173" fontId="36" fillId="0" borderId="0" xfId="0" applyFont="true" applyBorder="true" applyAlignment="true" applyProtection="false">
      <alignment horizontal="right" vertical="bottom" textRotation="0" wrapText="false" indent="0" shrinkToFit="false"/>
      <protection locked="true" hidden="false"/>
    </xf>
    <xf numFmtId="173" fontId="8" fillId="0" borderId="20" xfId="0" applyFont="true" applyBorder="true" applyAlignment="false" applyProtection="false">
      <alignment horizontal="general" vertical="bottom" textRotation="0" wrapText="false" indent="0" shrinkToFit="false"/>
      <protection locked="true" hidden="false"/>
    </xf>
    <xf numFmtId="169" fontId="8" fillId="0" borderId="0" xfId="15" applyFont="true" applyBorder="true" applyAlignment="true" applyProtection="true">
      <alignment horizontal="left" vertical="bottom" textRotation="0" wrapText="false" indent="0" shrinkToFit="false"/>
      <protection locked="true" hidden="false"/>
    </xf>
    <xf numFmtId="173" fontId="8" fillId="0" borderId="0" xfId="0" applyFont="true" applyBorder="false" applyAlignment="true" applyProtection="false">
      <alignment horizontal="right" vertical="bottom" textRotation="0" wrapText="false" indent="0" shrinkToFit="false"/>
      <protection locked="true" hidden="false"/>
    </xf>
    <xf numFmtId="199" fontId="8" fillId="0" borderId="0" xfId="0" applyFont="true" applyBorder="false" applyAlignment="true" applyProtection="false">
      <alignment horizontal="right" vertical="bottom" textRotation="0" wrapText="false" indent="0" shrinkToFit="false"/>
      <protection locked="true" hidden="false"/>
    </xf>
    <xf numFmtId="203" fontId="8" fillId="0" borderId="0" xfId="15" applyFont="true" applyBorder="true" applyAlignment="true" applyProtection="true">
      <alignment horizontal="center" vertical="bottom" textRotation="0" wrapText="false" indent="0" shrinkToFit="false"/>
      <protection locked="true" hidden="false"/>
    </xf>
    <xf numFmtId="169" fontId="50" fillId="0" borderId="0" xfId="15" applyFont="true" applyBorder="true" applyAlignment="true" applyProtection="true">
      <alignment horizontal="general" vertical="bottom" textRotation="0" wrapText="false" indent="0" shrinkToFit="false"/>
      <protection locked="true" hidden="false"/>
    </xf>
    <xf numFmtId="173" fontId="8" fillId="0" borderId="0" xfId="0" applyFont="true" applyBorder="true" applyAlignment="true" applyProtection="false">
      <alignment horizontal="general" vertical="bottom" textRotation="0" wrapText="false" indent="0" shrinkToFit="false"/>
      <protection locked="true" hidden="false"/>
    </xf>
    <xf numFmtId="173" fontId="8" fillId="0" borderId="25" xfId="0" applyFont="true" applyBorder="true" applyAlignment="true" applyProtection="false">
      <alignment horizontal="general" vertical="bottom" textRotation="0" wrapText="false" indent="0" shrinkToFit="false"/>
      <protection locked="true" hidden="false"/>
    </xf>
    <xf numFmtId="173" fontId="8" fillId="0" borderId="0" xfId="0" applyFont="true" applyBorder="true" applyAlignment="true" applyProtection="true">
      <alignment horizontal="left"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73" fontId="36" fillId="0" borderId="3" xfId="0" applyFont="true" applyBorder="true" applyAlignment="false" applyProtection="false">
      <alignment horizontal="general" vertical="bottom" textRotation="0" wrapText="false" indent="0" shrinkToFit="false"/>
      <protection locked="true" hidden="false"/>
    </xf>
    <xf numFmtId="169" fontId="4" fillId="0" borderId="36" xfId="17" applyFont="true" applyBorder="true" applyAlignment="true" applyProtection="true">
      <alignment horizontal="general" vertical="bottom" textRotation="0" wrapText="false" indent="0" shrinkToFit="false"/>
      <protection locked="true" hidden="false"/>
    </xf>
    <xf numFmtId="173" fontId="19" fillId="0" borderId="1" xfId="0" applyFont="true" applyBorder="true" applyAlignment="true" applyProtection="false">
      <alignment horizontal="center" vertical="bottom" textRotation="0" wrapText="false" indent="0" shrinkToFit="false"/>
      <protection locked="true" hidden="false"/>
    </xf>
    <xf numFmtId="173" fontId="36" fillId="0" borderId="15" xfId="0" applyFont="true" applyBorder="true" applyAlignment="false" applyProtection="false">
      <alignment horizontal="general" vertical="bottom" textRotation="0" wrapText="false" indent="0" shrinkToFit="false"/>
      <protection locked="true" hidden="false"/>
    </xf>
    <xf numFmtId="169" fontId="8" fillId="0" borderId="0" xfId="15" applyFont="true" applyBorder="true" applyAlignment="true" applyProtection="true">
      <alignment horizontal="center" vertical="bottom" textRotation="0" wrapText="false" indent="0" shrinkToFit="false"/>
      <protection locked="true" hidden="false"/>
    </xf>
    <xf numFmtId="173" fontId="8" fillId="2" borderId="0" xfId="0" applyFont="true" applyBorder="false" applyAlignment="true" applyProtection="false">
      <alignment horizontal="center" vertical="bottom" textRotation="0" wrapText="false" indent="0" shrinkToFit="false"/>
      <protection locked="true" hidden="false"/>
    </xf>
    <xf numFmtId="164" fontId="8" fillId="2" borderId="0" xfId="0" applyFont="true" applyBorder="false" applyAlignment="true" applyProtection="false">
      <alignment horizontal="center" vertical="bottom" textRotation="0" wrapText="false" indent="0" shrinkToFit="false"/>
      <protection locked="true" hidden="false"/>
    </xf>
    <xf numFmtId="199" fontId="8" fillId="0" borderId="0" xfId="0" applyFont="true" applyBorder="true" applyAlignment="true" applyProtection="false">
      <alignment horizontal="center" vertical="bottom" textRotation="0" wrapText="false" indent="0" shrinkToFit="false"/>
      <protection locked="true" hidden="false"/>
    </xf>
    <xf numFmtId="164" fontId="8" fillId="0" borderId="0" xfId="0" applyFont="true" applyBorder="false" applyAlignment="true" applyProtection="false">
      <alignment horizontal="center" vertical="bottom" textRotation="0" wrapText="false" indent="0" shrinkToFit="false"/>
      <protection locked="true" hidden="false"/>
    </xf>
    <xf numFmtId="169" fontId="27" fillId="0" borderId="0" xfId="15" applyFont="true" applyBorder="true" applyAlignment="true" applyProtection="true">
      <alignment horizontal="right" vertical="bottom" textRotation="0" wrapText="false" indent="0" shrinkToFit="false"/>
      <protection locked="true" hidden="false"/>
    </xf>
    <xf numFmtId="170" fontId="8" fillId="0" borderId="0" xfId="0" applyFont="true" applyBorder="false" applyAlignment="true" applyProtection="false">
      <alignment horizontal="center" vertical="bottom" textRotation="0" wrapText="false" indent="0" shrinkToFit="false"/>
      <protection locked="true" hidden="false"/>
    </xf>
    <xf numFmtId="183" fontId="8" fillId="0" borderId="0" xfId="0" applyFont="true" applyBorder="false" applyAlignment="true" applyProtection="false">
      <alignment horizontal="center" vertical="bottom" textRotation="0" wrapText="false" indent="0" shrinkToFit="false"/>
      <protection locked="true" hidden="false"/>
    </xf>
    <xf numFmtId="173" fontId="8" fillId="0" borderId="0" xfId="0" applyFont="true" applyBorder="false" applyAlignment="true" applyProtection="false">
      <alignment horizontal="center" vertical="bottom" textRotation="0" wrapText="false" indent="0" shrinkToFit="false"/>
      <protection locked="true" hidden="false"/>
    </xf>
    <xf numFmtId="183" fontId="8" fillId="0" borderId="0" xfId="0" applyFont="true" applyBorder="false" applyAlignment="false" applyProtection="false">
      <alignment horizontal="general" vertical="bottom" textRotation="0" wrapText="false" indent="0" shrinkToFit="false"/>
      <protection locked="true" hidden="false"/>
    </xf>
    <xf numFmtId="170" fontId="8" fillId="0" borderId="0" xfId="0" applyFont="true" applyBorder="false" applyAlignment="true" applyProtection="false">
      <alignment horizontal="left" vertical="bottom" textRotation="0" wrapText="false" indent="0" shrinkToFit="false"/>
      <protection locked="true" hidden="false"/>
    </xf>
    <xf numFmtId="184" fontId="17" fillId="0" borderId="0" xfId="17" applyFont="true" applyBorder="true" applyAlignment="true" applyProtection="true">
      <alignment horizontal="center" vertical="bottom" textRotation="0" wrapText="false" indent="0" shrinkToFit="false"/>
      <protection locked="true" hidden="false"/>
    </xf>
    <xf numFmtId="170" fontId="8" fillId="0" borderId="0" xfId="0" applyFont="true" applyBorder="false" applyAlignment="true" applyProtection="false">
      <alignment horizontal="left" vertical="bottom" textRotation="0" wrapText="false" indent="0" shrinkToFit="false"/>
      <protection locked="true" hidden="false"/>
    </xf>
    <xf numFmtId="164" fontId="8" fillId="0" borderId="0" xfId="0" applyFont="true" applyBorder="false" applyAlignment="true" applyProtection="false">
      <alignment horizontal="right" vertical="bottom" textRotation="0" wrapText="false" indent="0" shrinkToFit="false"/>
      <protection locked="true" hidden="false"/>
    </xf>
    <xf numFmtId="184" fontId="38" fillId="0" borderId="48" xfId="0" applyFont="true" applyBorder="true" applyAlignment="false" applyProtection="false">
      <alignment horizontal="general" vertical="bottom" textRotation="0" wrapText="false" indent="0" shrinkToFit="false"/>
      <protection locked="true" hidden="false"/>
    </xf>
    <xf numFmtId="174" fontId="37" fillId="6" borderId="4" xfId="0" applyFont="true" applyBorder="true" applyAlignment="true" applyProtection="false">
      <alignment horizontal="left" vertical="bottom" textRotation="0" wrapText="false" indent="0" shrinkToFit="false"/>
      <protection locked="true" hidden="false"/>
    </xf>
    <xf numFmtId="169" fontId="50" fillId="0" borderId="25" xfId="15" applyFont="true" applyBorder="true" applyAlignment="true" applyProtection="true">
      <alignment horizontal="general" vertical="bottom" textRotation="0" wrapText="false" indent="0" shrinkToFit="false"/>
      <protection locked="true" hidden="false"/>
    </xf>
    <xf numFmtId="197" fontId="9" fillId="0" borderId="0" xfId="0" applyFont="true" applyBorder="false" applyAlignment="false" applyProtection="false">
      <alignment horizontal="general" vertical="bottom" textRotation="0" wrapText="false" indent="0" shrinkToFit="false"/>
      <protection locked="true" hidden="false"/>
    </xf>
    <xf numFmtId="173" fontId="9" fillId="0" borderId="10" xfId="0" applyFont="true" applyBorder="true" applyAlignment="true" applyProtection="false">
      <alignment horizontal="center" vertical="bottom" textRotation="0" wrapText="false" indent="0" shrinkToFit="false"/>
      <protection locked="true" hidden="false"/>
    </xf>
    <xf numFmtId="173" fontId="18" fillId="0" borderId="0" xfId="0" applyFont="true" applyBorder="false" applyAlignment="false" applyProtection="false">
      <alignment horizontal="general" vertical="bottom" textRotation="0" wrapText="false" indent="0" shrinkToFit="false"/>
      <protection locked="true" hidden="false"/>
    </xf>
    <xf numFmtId="197" fontId="18" fillId="0" borderId="0" xfId="0" applyFont="true" applyBorder="false" applyAlignment="true" applyProtection="false">
      <alignment horizontal="center" vertical="bottom" textRotation="0" wrapText="false" indent="0" shrinkToFit="false"/>
      <protection locked="true" hidden="false"/>
    </xf>
    <xf numFmtId="164" fontId="18" fillId="0" borderId="0" xfId="0" applyFont="true" applyBorder="false" applyAlignment="false" applyProtection="false">
      <alignment horizontal="general" vertical="bottom" textRotation="0" wrapText="false" indent="0" shrinkToFit="false"/>
      <protection locked="true" hidden="false"/>
    </xf>
    <xf numFmtId="164" fontId="18" fillId="0" borderId="0" xfId="0" applyFont="true" applyBorder="false" applyAlignment="false" applyProtection="false">
      <alignment horizontal="general" vertical="bottom" textRotation="0" wrapText="false" indent="0" shrinkToFit="false"/>
      <protection locked="true" hidden="false"/>
    </xf>
    <xf numFmtId="166" fontId="8" fillId="0" borderId="0" xfId="22" applyFont="true" applyBorder="false" applyAlignment="false" applyProtection="false">
      <alignment horizontal="general" vertical="bottom" textRotation="0" wrapText="false" indent="0" shrinkToFit="false"/>
      <protection locked="true" hidden="false"/>
    </xf>
    <xf numFmtId="184" fontId="8" fillId="11" borderId="0" xfId="17" applyFont="true" applyBorder="true" applyAlignment="true" applyProtection="true">
      <alignment horizontal="general" vertical="bottom" textRotation="0" wrapText="false" indent="0" shrinkToFit="false"/>
      <protection locked="true" hidden="false"/>
    </xf>
    <xf numFmtId="184" fontId="37" fillId="0" borderId="0" xfId="17" applyFont="true" applyBorder="true" applyAlignment="true" applyProtection="true">
      <alignment horizontal="general" vertical="bottom" textRotation="0" wrapText="false" indent="0" shrinkToFit="false"/>
      <protection locked="true" hidden="false"/>
    </xf>
    <xf numFmtId="166" fontId="18" fillId="0" borderId="0" xfId="22" applyFont="true" applyBorder="true" applyAlignment="true" applyProtection="false">
      <alignment horizontal="center" vertical="bottom" textRotation="0" wrapText="false" indent="0" shrinkToFit="false"/>
      <protection locked="true" hidden="false"/>
    </xf>
    <xf numFmtId="166" fontId="9" fillId="0" borderId="0" xfId="22" applyFont="true" applyBorder="false" applyAlignment="true" applyProtection="false">
      <alignment horizontal="center" vertical="bottom" textRotation="0" wrapText="false" indent="0" shrinkToFit="false"/>
      <protection locked="true" hidden="false"/>
    </xf>
    <xf numFmtId="166" fontId="9" fillId="0" borderId="0" xfId="22" applyFont="true" applyBorder="false" applyAlignment="false" applyProtection="false">
      <alignment horizontal="general" vertical="bottom" textRotation="0" wrapText="false" indent="0" shrinkToFit="false"/>
      <protection locked="true" hidden="false"/>
    </xf>
    <xf numFmtId="204" fontId="9" fillId="0" borderId="0" xfId="22" applyFont="true" applyBorder="true" applyAlignment="true" applyProtection="false">
      <alignment horizontal="center" vertical="bottom" textRotation="0" wrapText="false" indent="0" shrinkToFit="false"/>
      <protection locked="true" hidden="false"/>
    </xf>
    <xf numFmtId="166" fontId="9" fillId="0" borderId="0" xfId="22" applyFont="true" applyBorder="true" applyAlignment="true" applyProtection="false">
      <alignment horizontal="center" vertical="bottom" textRotation="0" wrapText="false" indent="0" shrinkToFit="false"/>
      <protection locked="true" hidden="false"/>
    </xf>
    <xf numFmtId="172" fontId="35" fillId="0" borderId="0" xfId="22" applyFont="true" applyBorder="true" applyAlignment="true" applyProtection="false">
      <alignment horizontal="center" vertical="bottom" textRotation="0" wrapText="false" indent="0" shrinkToFit="false"/>
      <protection locked="true" hidden="false"/>
    </xf>
    <xf numFmtId="166" fontId="37" fillId="0" borderId="0" xfId="22" applyFont="true" applyBorder="false" applyAlignment="false" applyProtection="false">
      <alignment horizontal="general" vertical="bottom" textRotation="0" wrapText="false" indent="0" shrinkToFit="false"/>
      <protection locked="true" hidden="false"/>
    </xf>
    <xf numFmtId="184" fontId="37" fillId="0" borderId="0" xfId="17" applyFont="true" applyBorder="true" applyAlignment="true" applyProtection="true">
      <alignment horizontal="center" vertical="bottom" textRotation="0" wrapText="false" indent="0" shrinkToFit="false"/>
      <protection locked="true" hidden="false"/>
    </xf>
    <xf numFmtId="184" fontId="37" fillId="11" borderId="0" xfId="17" applyFont="true" applyBorder="true" applyAlignment="true" applyProtection="true">
      <alignment horizontal="center" vertical="bottom" textRotation="0" wrapText="false" indent="0" shrinkToFit="false"/>
      <protection locked="true" hidden="false"/>
    </xf>
    <xf numFmtId="164" fontId="37" fillId="0" borderId="0" xfId="0" applyFont="true" applyBorder="false" applyAlignment="false" applyProtection="false">
      <alignment horizontal="general" vertical="bottom" textRotation="0" wrapText="false" indent="0" shrinkToFit="false"/>
      <protection locked="true" hidden="false"/>
    </xf>
    <xf numFmtId="184" fontId="37" fillId="0" borderId="2" xfId="17" applyFont="true" applyBorder="true" applyAlignment="true" applyProtection="true">
      <alignment horizontal="general" vertical="bottom" textRotation="0" wrapText="false" indent="0" shrinkToFit="false"/>
      <protection locked="true" hidden="false"/>
    </xf>
    <xf numFmtId="184" fontId="37" fillId="0" borderId="2" xfId="17" applyFont="true" applyBorder="true" applyAlignment="true" applyProtection="true">
      <alignment horizontal="center" vertical="bottom" textRotation="0" wrapText="false" indent="0" shrinkToFit="false"/>
      <protection locked="true" hidden="false"/>
    </xf>
    <xf numFmtId="184" fontId="37" fillId="10" borderId="0" xfId="17" applyFont="true" applyBorder="true" applyAlignment="true" applyProtection="true">
      <alignment horizontal="center" vertical="bottom" textRotation="0" wrapText="false" indent="0" shrinkToFit="false"/>
      <protection locked="true" hidden="false"/>
    </xf>
    <xf numFmtId="166" fontId="37" fillId="0" borderId="2" xfId="22" applyFont="true" applyBorder="true" applyAlignment="true" applyProtection="false">
      <alignment horizontal="center" vertical="bottom" textRotation="0" wrapText="false" indent="0" shrinkToFit="false"/>
      <protection locked="true" hidden="false"/>
    </xf>
    <xf numFmtId="164" fontId="37" fillId="0" borderId="2" xfId="0" applyFont="true" applyBorder="true" applyAlignment="true" applyProtection="false">
      <alignment horizontal="center" vertical="bottom" textRotation="0" wrapText="false" indent="0" shrinkToFit="false"/>
      <protection locked="true" hidden="false"/>
    </xf>
    <xf numFmtId="184" fontId="37" fillId="11" borderId="2" xfId="17" applyFont="true" applyBorder="true" applyAlignment="true" applyProtection="true">
      <alignment horizontal="center" vertical="bottom" textRotation="0" wrapText="false" indent="0" shrinkToFit="false"/>
      <protection locked="true" hidden="false"/>
    </xf>
    <xf numFmtId="184" fontId="0" fillId="10" borderId="0" xfId="17" applyFont="true" applyBorder="true" applyAlignment="true" applyProtection="true">
      <alignment horizontal="center" vertical="bottom" textRotation="0" wrapText="false" indent="0" shrinkToFit="false"/>
      <protection locked="true" hidden="false"/>
    </xf>
    <xf numFmtId="170" fontId="8" fillId="0" borderId="0" xfId="22" applyFont="true" applyBorder="false" applyAlignment="false" applyProtection="false">
      <alignment horizontal="general" vertical="bottom" textRotation="0" wrapText="false" indent="0" shrinkToFit="false"/>
      <protection locked="true" hidden="false"/>
    </xf>
    <xf numFmtId="184" fontId="9" fillId="11" borderId="0" xfId="17" applyFont="true" applyBorder="true" applyAlignment="true" applyProtection="true">
      <alignment horizontal="center" vertical="bottom" textRotation="0" wrapText="false" indent="0" shrinkToFit="false"/>
      <protection locked="true" hidden="false"/>
    </xf>
    <xf numFmtId="166" fontId="8" fillId="0" borderId="0" xfId="22" applyFont="true" applyBorder="false" applyAlignment="true" applyProtection="false">
      <alignment horizontal="center" vertical="bottom" textRotation="0" wrapText="false" indent="0" shrinkToFit="false"/>
      <protection locked="true" hidden="false"/>
    </xf>
    <xf numFmtId="170" fontId="8" fillId="0" borderId="0" xfId="22" applyFont="true" applyBorder="false" applyAlignment="true" applyProtection="false">
      <alignment horizontal="center" vertical="bottom" textRotation="0" wrapText="false" indent="0" shrinkToFit="false"/>
      <protection locked="true" hidden="false"/>
    </xf>
    <xf numFmtId="166" fontId="8" fillId="0" borderId="0" xfId="22" applyFont="true" applyBorder="true" applyAlignment="true" applyProtection="false">
      <alignment horizontal="center" vertical="bottom" textRotation="0" wrapText="false" indent="0" shrinkToFit="false"/>
      <protection locked="true" hidden="false"/>
    </xf>
    <xf numFmtId="184" fontId="8" fillId="0" borderId="0" xfId="17" applyFont="true" applyBorder="true" applyAlignment="true" applyProtection="true">
      <alignment horizontal="right" vertical="bottom" textRotation="0" wrapText="false" indent="0" shrinkToFit="false"/>
      <protection locked="true" hidden="false"/>
    </xf>
    <xf numFmtId="183" fontId="8" fillId="11" borderId="0" xfId="17" applyFont="true" applyBorder="true" applyAlignment="true" applyProtection="true">
      <alignment horizontal="right" vertical="bottom" textRotation="0" wrapText="false" indent="0" shrinkToFit="false"/>
      <protection locked="true" hidden="false"/>
    </xf>
    <xf numFmtId="184" fontId="37" fillId="0" borderId="0" xfId="17" applyFont="true" applyBorder="true" applyAlignment="true" applyProtection="true">
      <alignment horizontal="right" vertical="bottom" textRotation="0" wrapText="false" indent="0" shrinkToFit="false"/>
      <protection locked="true" hidden="false"/>
    </xf>
    <xf numFmtId="166" fontId="27" fillId="0" borderId="0" xfId="22" applyFont="true" applyBorder="false" applyAlignment="false" applyProtection="false">
      <alignment horizontal="general" vertical="bottom" textRotation="0" wrapText="false" indent="0" shrinkToFit="false"/>
      <protection locked="true" hidden="false"/>
    </xf>
    <xf numFmtId="184" fontId="37" fillId="3" borderId="0" xfId="17" applyFont="true" applyBorder="true" applyAlignment="true" applyProtection="true">
      <alignment horizontal="general" vertical="bottom" textRotation="0" wrapText="false" indent="0" shrinkToFit="false"/>
      <protection locked="true" hidden="false"/>
    </xf>
    <xf numFmtId="166" fontId="9" fillId="0" borderId="0" xfId="22" applyFont="true" applyBorder="false" applyAlignment="true" applyProtection="false">
      <alignment horizontal="left" vertical="bottom" textRotation="0" wrapText="false" indent="0" shrinkToFit="false"/>
      <protection locked="true" hidden="false"/>
    </xf>
    <xf numFmtId="166" fontId="9" fillId="2" borderId="0" xfId="22" applyFont="true" applyBorder="false" applyAlignment="true" applyProtection="false">
      <alignment horizontal="left" vertical="bottom" textRotation="0" wrapText="false" indent="0" shrinkToFit="false"/>
      <protection locked="true" hidden="false"/>
    </xf>
    <xf numFmtId="166" fontId="9" fillId="2" borderId="0" xfId="22" applyFont="true" applyBorder="false" applyAlignment="false" applyProtection="false">
      <alignment horizontal="general" vertical="bottom" textRotation="0" wrapText="false" indent="0" shrinkToFit="false"/>
      <protection locked="true" hidden="false"/>
    </xf>
    <xf numFmtId="166" fontId="9" fillId="2" borderId="0" xfId="22" applyFont="true" applyBorder="false" applyAlignment="true" applyProtection="false">
      <alignment horizontal="center" vertical="bottom" textRotation="0" wrapText="false" indent="0" shrinkToFit="false"/>
      <protection locked="true" hidden="false"/>
    </xf>
    <xf numFmtId="184" fontId="19" fillId="2" borderId="56" xfId="17" applyFont="true" applyBorder="true" applyAlignment="true" applyProtection="true">
      <alignment horizontal="general" vertical="bottom" textRotation="0" wrapText="false" indent="0" shrinkToFit="false"/>
      <protection locked="true" hidden="false"/>
    </xf>
    <xf numFmtId="183" fontId="19" fillId="11" borderId="56" xfId="17" applyFont="true" applyBorder="true" applyAlignment="true" applyProtection="true">
      <alignment horizontal="general" vertical="bottom" textRotation="0" wrapText="false" indent="0" shrinkToFit="false"/>
      <protection locked="true" hidden="false"/>
    </xf>
    <xf numFmtId="184" fontId="37" fillId="2" borderId="56" xfId="17" applyFont="true" applyBorder="true" applyAlignment="true" applyProtection="true">
      <alignment horizontal="general" vertical="bottom" textRotation="0" wrapText="false" indent="0" shrinkToFit="false"/>
      <protection locked="true" hidden="false"/>
    </xf>
    <xf numFmtId="166" fontId="8" fillId="0" borderId="0" xfId="22" applyFont="true" applyBorder="false" applyAlignment="true" applyProtection="false">
      <alignment horizontal="left" vertical="bottom" textRotation="0" wrapText="false" indent="0" shrinkToFit="false"/>
      <protection locked="true" hidden="false"/>
    </xf>
    <xf numFmtId="174" fontId="8" fillId="0" borderId="0" xfId="22" applyFont="true" applyBorder="false" applyAlignment="true" applyProtection="false">
      <alignment horizontal="center" vertical="bottom" textRotation="0" wrapText="false" indent="0" shrinkToFit="false"/>
      <protection locked="true" hidden="false"/>
    </xf>
  </cellXfs>
  <cellStyles count="9">
    <cellStyle name="Normal" xfId="0" builtinId="0"/>
    <cellStyle name="Comma" xfId="15" builtinId="3"/>
    <cellStyle name="Comma [0]" xfId="16" builtinId="6"/>
    <cellStyle name="Currency" xfId="17" builtinId="4"/>
    <cellStyle name="Currency [0]" xfId="18" builtinId="7"/>
    <cellStyle name="Percent" xfId="19" builtinId="5"/>
    <cellStyle name="Comma_Report" xfId="20"/>
    <cellStyle name="Currency_TopPage multi Post ID" xfId="21"/>
    <cellStyle name="Normal_0694ORG" xfId="22"/>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DFDFDF"/>
      <rgbColor rgb="FF000080"/>
      <rgbColor rgb="FFFF00FF"/>
      <rgbColor rgb="FFFFFF00"/>
      <rgbColor rgb="FF00FFFF"/>
      <rgbColor rgb="FF800080"/>
      <rgbColor rgb="FF800000"/>
      <rgbColor rgb="FF008080"/>
      <rgbColor rgb="FF0000FF"/>
      <rgbColor rgb="FF00CCFF"/>
      <rgbColor rgb="FFCCFFFF"/>
      <rgbColor rgb="FFCCFFCC"/>
      <rgbColor rgb="FFFFFF99"/>
      <rgbColor rgb="FFA6CAF0"/>
      <rgbColor rgb="FFFF99CC"/>
      <rgbColor rgb="FFCC99FF"/>
      <rgbColor rgb="FFFFCC99"/>
      <rgbColor rgb="FF3366FF"/>
      <rgbColor rgb="FF33CCCC"/>
      <rgbColor rgb="FF99CC00"/>
      <rgbColor rgb="FFFFCC00"/>
      <rgbColor rgb="FFFF9900"/>
      <rgbColor rgb="FFFF6600"/>
      <rgbColor rgb="FF666699"/>
      <rgbColor rgb="FF969696"/>
      <rgbColor rgb="FF003366"/>
      <rgbColor rgb="FF339933"/>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worksheet" Target="worksheets/sheet9.xml"/><Relationship Id="rId12" Type="http://schemas.openxmlformats.org/officeDocument/2006/relationships/worksheet" Target="worksheets/sheet10.xml"/><Relationship Id="rId13" Type="http://schemas.openxmlformats.org/officeDocument/2006/relationships/worksheet" Target="worksheets/sheet11.xml"/><Relationship Id="rId14" Type="http://schemas.openxmlformats.org/officeDocument/2006/relationships/worksheet" Target="worksheets/sheet12.xml"/><Relationship Id="rId15" Type="http://schemas.openxmlformats.org/officeDocument/2006/relationships/worksheet" Target="worksheets/sheet13.xml"/><Relationship Id="rId16" Type="http://schemas.openxmlformats.org/officeDocument/2006/relationships/worksheet" Target="worksheets/sheet14.xml"/><Relationship Id="rId17" Type="http://schemas.openxmlformats.org/officeDocument/2006/relationships/worksheet" Target="worksheets/sheet15.xml"/><Relationship Id="rId18" Type="http://schemas.openxmlformats.org/officeDocument/2006/relationships/worksheet" Target="worksheets/sheet16.xml"/><Relationship Id="rId19" Type="http://schemas.openxmlformats.org/officeDocument/2006/relationships/worksheet" Target="worksheets/sheet17.xml"/><Relationship Id="rId20" Type="http://schemas.openxmlformats.org/officeDocument/2006/relationships/worksheet" Target="worksheets/sheet18.xml"/><Relationship Id="rId21" Type="http://schemas.openxmlformats.org/officeDocument/2006/relationships/worksheet" Target="worksheets/sheet19.xml"/><Relationship Id="rId22" Type="http://schemas.openxmlformats.org/officeDocument/2006/relationships/externalLink" Target="externalLinks/externalLink1.xml"/><Relationship Id="rId23" Type="http://schemas.openxmlformats.org/officeDocument/2006/relationships/sharedStrings" Target="sharedStrings.xml"/>
</Relationships>
</file>

<file path=xl/ctrlProps/ctrlProps2.xml><?xml version="1.0" encoding="utf-8"?>
<formControlPr xmlns="http://schemas.microsoft.com/office/spreadsheetml/2009/9/main" objectType="Button" lockText="1"/>
</file>

<file path=xl/ctrlProps/ctrlProps3.xml><?xml version="1.0" encoding="utf-8"?>
<formControlPr xmlns="http://schemas.microsoft.com/office/spreadsheetml/2009/9/main" objectType="Button" lockText="1"/>
</file>

<file path=xl/ctrlProps/ctrlProps4.xml><?xml version="1.0" encoding="utf-8"?>
<formControlPr xmlns="http://schemas.microsoft.com/office/spreadsheetml/2009/9/main" objectType="Button" lockText="1"/>
</file>

<file path=xl/ctrlProps/ctrlProps6.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xmlns:r="http://schemas.openxmlformats.org/officeDocument/2006/relationships">
  <mc:AlternateContent xmlns:mc="http://schemas.openxmlformats.org/markup-compatibility/2006">
    <mc:Choice xmlns:a14="http://schemas.microsoft.com/office/drawing/2010/main" Requires="a14">
      <xdr:twoCellAnchor editAs="oneCell">
        <xdr:from>
          <xdr:col>0</xdr:col>
          <xdr:colOff>614160</xdr:colOff>
          <xdr:row>4</xdr:row>
          <xdr:rowOff>114480</xdr:rowOff>
        </xdr:from>
        <xdr:to>
          <xdr:col>1</xdr:col>
          <xdr:colOff>720</xdr:colOff>
          <xdr:row>6</xdr:row>
          <xdr:rowOff>123840</xdr:rowOff>
        </xdr:to>
        <xdr:sp>
          <xdr:nvSpPr>
            <xdr:cNvPr id="1001" name="Button 1" descr="Copy Daily " hidden="0"/>
            <xdr:cNvSpPr/>
          </xdr:nvSpPr>
          <xdr:spPr>
            <a:xfrm>
              <a:off x="0" y="0"/>
              <a:ext cx="0" cy="0"/>
            </a:xfrm>
            <a:prstGeom prst="rect">
              <a:avLst/>
            </a:prstGeom>
          </xdr:spPr>
          <xdr:txBody>
            <a:bodyPr anchor="ctr">
              <a:noAutofit/>
            </a:bodyPr>
            <a:p>
              <a:r>
                <a:t>Copy Daily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614160</xdr:colOff>
          <xdr:row>4</xdr:row>
          <xdr:rowOff>114480</xdr:rowOff>
        </xdr:from>
        <xdr:to>
          <xdr:col>1</xdr:col>
          <xdr:colOff>720</xdr:colOff>
          <xdr:row>6</xdr:row>
          <xdr:rowOff>123840</xdr:rowOff>
        </xdr:to>
        <xdr:sp>
          <xdr:nvSpPr>
            <xdr:cNvPr id="1002" name="Button 2" descr="Copy Daily " hidden="0"/>
            <xdr:cNvSpPr/>
          </xdr:nvSpPr>
          <xdr:spPr>
            <a:xfrm>
              <a:off x="0" y="0"/>
              <a:ext cx="0" cy="0"/>
            </a:xfrm>
            <a:prstGeom prst="rect">
              <a:avLst/>
            </a:prstGeom>
          </xdr:spPr>
          <xdr:txBody>
            <a:bodyPr anchor="ctr">
              <a:noAutofit/>
            </a:bodyPr>
            <a:p>
              <a:r>
                <a:t>Copy Daily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704520</xdr:colOff>
          <xdr:row>7</xdr:row>
          <xdr:rowOff>56880</xdr:rowOff>
        </xdr:from>
        <xdr:to>
          <xdr:col>1</xdr:col>
          <xdr:colOff>-309600</xdr:colOff>
          <xdr:row>8</xdr:row>
          <xdr:rowOff>123840</xdr:rowOff>
        </xdr:to>
        <xdr:sp>
          <xdr:nvSpPr>
            <xdr:cNvPr id="1003" name="Button 5" descr="Top Page&#10;" hidden="0"/>
            <xdr:cNvSpPr/>
          </xdr:nvSpPr>
          <xdr:spPr>
            <a:xfrm>
              <a:off x="0" y="0"/>
              <a:ext cx="0" cy="0"/>
            </a:xfrm>
            <a:prstGeom prst="rect">
              <a:avLst/>
            </a:prstGeom>
          </xdr:spPr>
          <xdr:txBody>
            <a:bodyPr anchor="ctr">
              <a:noAutofit/>
            </a:bodyPr>
            <a:p>
              <a:r>
                <a:t>Top Page
</a:t>
              </a:r>
            </a:p>
          </xdr:txBody>
        </xdr:sp>
        <xdr:clientData/>
      </xdr:twoCellAnchor>
    </mc:Choice>
  </mc:AlternateContent>
</xdr:wsDr>
</file>

<file path=xl/drawings/drawing10.xml><?xml version="1.0" encoding="utf-8"?>
<xdr:wsDr xmlns:xdr="http://schemas.openxmlformats.org/drawingml/2006/spreadsheetDrawing" xmlns:a="http://schemas.openxmlformats.org/drawingml/2006/main" xmlns:r="http://schemas.openxmlformats.org/officeDocument/2006/relationships">
  <xdr:twoCellAnchor editAs="oneCell">
    <xdr:from>
      <xdr:col>34</xdr:col>
      <xdr:colOff>0</xdr:colOff>
      <xdr:row>41</xdr:row>
      <xdr:rowOff>0</xdr:rowOff>
    </xdr:from>
    <xdr:to>
      <xdr:col>36</xdr:col>
      <xdr:colOff>1080</xdr:colOff>
      <xdr:row>41</xdr:row>
      <xdr:rowOff>162000</xdr:rowOff>
    </xdr:to>
    <xdr:sp>
      <xdr:nvSpPr>
        <xdr:cNvPr id="4" name="Rectangle 1"/>
        <xdr:cNvSpPr/>
      </xdr:nvSpPr>
      <xdr:spPr>
        <a:xfrm>
          <a:off x="35650800" y="6638760"/>
          <a:ext cx="2376000" cy="162000"/>
        </a:xfrm>
        <a:prstGeom prst="rect">
          <a:avLst/>
        </a:prstGeom>
        <a:noFill/>
        <a:ln w="9360">
          <a:solidFill>
            <a:srgbClr val="000000"/>
          </a:solidFill>
          <a:miter/>
        </a:ln>
        <a:effectLst>
          <a:outerShdw dist="17819" dir="2700000" blurRad="0" rotWithShape="0">
            <a:srgbClr val="000000"/>
          </a:outerShdw>
        </a:effectLst>
      </xdr:spPr>
      <xdr:style>
        <a:lnRef idx="0"/>
        <a:fillRef idx="0"/>
        <a:effectRef idx="0"/>
        <a:fontRef idx="minor"/>
      </xdr:style>
    </xdr:sp>
    <xdr:clientData/>
  </xdr:twoCellAnchor>
</xdr:wsDr>
</file>

<file path=xl/drawings/drawing11.xml><?xml version="1.0" encoding="utf-8"?>
<xdr:wsDr xmlns:xdr="http://schemas.openxmlformats.org/drawingml/2006/spreadsheetDrawing" xmlns:a="http://schemas.openxmlformats.org/drawingml/2006/main" xmlns:r="http://schemas.openxmlformats.org/officeDocument/2006/relationships">
  <xdr:twoCellAnchor editAs="oneCell">
    <xdr:from>
      <xdr:col>34</xdr:col>
      <xdr:colOff>0</xdr:colOff>
      <xdr:row>41</xdr:row>
      <xdr:rowOff>0</xdr:rowOff>
    </xdr:from>
    <xdr:to>
      <xdr:col>36</xdr:col>
      <xdr:colOff>1080</xdr:colOff>
      <xdr:row>41</xdr:row>
      <xdr:rowOff>162000</xdr:rowOff>
    </xdr:to>
    <xdr:sp>
      <xdr:nvSpPr>
        <xdr:cNvPr id="5" name="Rectangle 1"/>
        <xdr:cNvSpPr/>
      </xdr:nvSpPr>
      <xdr:spPr>
        <a:xfrm>
          <a:off x="37010520" y="6638760"/>
          <a:ext cx="2365560" cy="162000"/>
        </a:xfrm>
        <a:prstGeom prst="rect">
          <a:avLst/>
        </a:prstGeom>
        <a:noFill/>
        <a:ln w="9360">
          <a:solidFill>
            <a:srgbClr val="000000"/>
          </a:solidFill>
          <a:miter/>
        </a:ln>
        <a:effectLst>
          <a:outerShdw dist="17819" dir="2700000" blurRad="0" rotWithShape="0">
            <a:srgbClr val="000000"/>
          </a:outerShdw>
        </a:effectLst>
      </xdr:spPr>
      <xdr:style>
        <a:lnRef idx="0"/>
        <a:fillRef idx="0"/>
        <a:effectRef idx="0"/>
        <a:fontRef idx="minor"/>
      </xdr:style>
    </xdr:sp>
    <xdr:clientData/>
  </xdr:twoCellAnchor>
</xdr:wsDr>
</file>

<file path=xl/drawings/drawing12.xml><?xml version="1.0" encoding="utf-8"?>
<xdr:wsDr xmlns:xdr="http://schemas.openxmlformats.org/drawingml/2006/spreadsheetDrawing" xmlns:a="http://schemas.openxmlformats.org/drawingml/2006/main" xmlns:r="http://schemas.openxmlformats.org/officeDocument/2006/relationships">
  <xdr:twoCellAnchor editAs="oneCell">
    <xdr:from>
      <xdr:col>34</xdr:col>
      <xdr:colOff>0</xdr:colOff>
      <xdr:row>41</xdr:row>
      <xdr:rowOff>0</xdr:rowOff>
    </xdr:from>
    <xdr:to>
      <xdr:col>36</xdr:col>
      <xdr:colOff>1080</xdr:colOff>
      <xdr:row>41</xdr:row>
      <xdr:rowOff>162000</xdr:rowOff>
    </xdr:to>
    <xdr:sp>
      <xdr:nvSpPr>
        <xdr:cNvPr id="6" name="Rectangle 1"/>
        <xdr:cNvSpPr/>
      </xdr:nvSpPr>
      <xdr:spPr>
        <a:xfrm>
          <a:off x="35650800" y="6638760"/>
          <a:ext cx="2346120" cy="162000"/>
        </a:xfrm>
        <a:prstGeom prst="rect">
          <a:avLst/>
        </a:prstGeom>
        <a:noFill/>
        <a:ln w="9360">
          <a:solidFill>
            <a:srgbClr val="000000"/>
          </a:solidFill>
          <a:miter/>
        </a:ln>
        <a:effectLst>
          <a:outerShdw dist="17819" dir="2700000" blurRad="0" rotWithShape="0">
            <a:srgbClr val="000000"/>
          </a:outerShdw>
        </a:effectLst>
      </xdr:spPr>
      <xdr:style>
        <a:lnRef idx="0"/>
        <a:fillRef idx="0"/>
        <a:effectRef idx="0"/>
        <a:fontRef idx="minor"/>
      </xdr:style>
    </xdr:sp>
    <xdr:clientData/>
  </xdr:twoCellAnchor>
</xdr:wsDr>
</file>

<file path=xl/drawings/drawing13.xml><?xml version="1.0" encoding="utf-8"?>
<xdr:wsDr xmlns:xdr="http://schemas.openxmlformats.org/drawingml/2006/spreadsheetDrawing" xmlns:a="http://schemas.openxmlformats.org/drawingml/2006/main" xmlns:r="http://schemas.openxmlformats.org/officeDocument/2006/relationships">
  <xdr:twoCellAnchor editAs="oneCell">
    <xdr:from>
      <xdr:col>34</xdr:col>
      <xdr:colOff>0</xdr:colOff>
      <xdr:row>41</xdr:row>
      <xdr:rowOff>0</xdr:rowOff>
    </xdr:from>
    <xdr:to>
      <xdr:col>36</xdr:col>
      <xdr:colOff>1080</xdr:colOff>
      <xdr:row>41</xdr:row>
      <xdr:rowOff>162000</xdr:rowOff>
    </xdr:to>
    <xdr:sp>
      <xdr:nvSpPr>
        <xdr:cNvPr id="7" name="Rectangle 1"/>
        <xdr:cNvSpPr/>
      </xdr:nvSpPr>
      <xdr:spPr>
        <a:xfrm>
          <a:off x="35650800" y="6638760"/>
          <a:ext cx="2356200" cy="162000"/>
        </a:xfrm>
        <a:prstGeom prst="rect">
          <a:avLst/>
        </a:prstGeom>
        <a:noFill/>
        <a:ln w="9360">
          <a:solidFill>
            <a:srgbClr val="000000"/>
          </a:solidFill>
          <a:miter/>
        </a:ln>
        <a:effectLst>
          <a:outerShdw dist="17819" dir="2700000" blurRad="0" rotWithShape="0">
            <a:srgbClr val="000000"/>
          </a:outerShdw>
        </a:effectLst>
      </xdr:spPr>
      <xdr:style>
        <a:lnRef idx="0"/>
        <a:fillRef idx="0"/>
        <a:effectRef idx="0"/>
        <a:fontRef idx="minor"/>
      </xdr:style>
    </xdr:sp>
    <xdr:clientData/>
  </xdr:twoCellAnchor>
</xdr:wsDr>
</file>

<file path=xl/drawings/drawing14.xml><?xml version="1.0" encoding="utf-8"?>
<xdr:wsDr xmlns:xdr="http://schemas.openxmlformats.org/drawingml/2006/spreadsheetDrawing" xmlns:a="http://schemas.openxmlformats.org/drawingml/2006/main" xmlns:r="http://schemas.openxmlformats.org/officeDocument/2006/relationships">
  <xdr:twoCellAnchor editAs="oneCell">
    <xdr:from>
      <xdr:col>34</xdr:col>
      <xdr:colOff>0</xdr:colOff>
      <xdr:row>41</xdr:row>
      <xdr:rowOff>0</xdr:rowOff>
    </xdr:from>
    <xdr:to>
      <xdr:col>36</xdr:col>
      <xdr:colOff>720</xdr:colOff>
      <xdr:row>41</xdr:row>
      <xdr:rowOff>162000</xdr:rowOff>
    </xdr:to>
    <xdr:sp>
      <xdr:nvSpPr>
        <xdr:cNvPr id="8" name="Rectangle 1"/>
        <xdr:cNvSpPr/>
      </xdr:nvSpPr>
      <xdr:spPr>
        <a:xfrm>
          <a:off x="35650800" y="6638760"/>
          <a:ext cx="2325600" cy="162000"/>
        </a:xfrm>
        <a:prstGeom prst="rect">
          <a:avLst/>
        </a:prstGeom>
        <a:noFill/>
        <a:ln w="9360">
          <a:solidFill>
            <a:srgbClr val="000000"/>
          </a:solidFill>
          <a:miter/>
        </a:ln>
        <a:effectLst>
          <a:outerShdw dist="17819" dir="2700000" blurRad="0" rotWithShape="0">
            <a:srgbClr val="000000"/>
          </a:outerShdw>
        </a:effectLst>
      </xdr:spPr>
      <xdr:style>
        <a:lnRef idx="0"/>
        <a:fillRef idx="0"/>
        <a:effectRef idx="0"/>
        <a:fontRef idx="minor"/>
      </xdr:style>
    </xdr:sp>
    <xdr:clientData/>
  </xdr:twoCellAnchor>
</xdr:wsDr>
</file>

<file path=xl/drawings/drawing15.xml><?xml version="1.0" encoding="utf-8"?>
<xdr:wsDr xmlns:xdr="http://schemas.openxmlformats.org/drawingml/2006/spreadsheetDrawing" xmlns:a="http://schemas.openxmlformats.org/drawingml/2006/main" xmlns:r="http://schemas.openxmlformats.org/officeDocument/2006/relationships">
  <xdr:twoCellAnchor editAs="oneCell">
    <xdr:from>
      <xdr:col>34</xdr:col>
      <xdr:colOff>0</xdr:colOff>
      <xdr:row>41</xdr:row>
      <xdr:rowOff>0</xdr:rowOff>
    </xdr:from>
    <xdr:to>
      <xdr:col>36</xdr:col>
      <xdr:colOff>1080</xdr:colOff>
      <xdr:row>41</xdr:row>
      <xdr:rowOff>162000</xdr:rowOff>
    </xdr:to>
    <xdr:sp>
      <xdr:nvSpPr>
        <xdr:cNvPr id="9" name="Rectangle 1"/>
        <xdr:cNvSpPr/>
      </xdr:nvSpPr>
      <xdr:spPr>
        <a:xfrm>
          <a:off x="35650800" y="6638760"/>
          <a:ext cx="2356200" cy="162000"/>
        </a:xfrm>
        <a:prstGeom prst="rect">
          <a:avLst/>
        </a:prstGeom>
        <a:noFill/>
        <a:ln w="9360">
          <a:solidFill>
            <a:srgbClr val="000000"/>
          </a:solidFill>
          <a:miter/>
        </a:ln>
        <a:effectLst>
          <a:outerShdw dist="17819" dir="2700000" blurRad="0" rotWithShape="0">
            <a:srgbClr val="000000"/>
          </a:outerShdw>
        </a:effectLst>
      </xdr:spPr>
      <xdr:style>
        <a:lnRef idx="0"/>
        <a:fillRef idx="0"/>
        <a:effectRef idx="0"/>
        <a:fontRef idx="minor"/>
      </xdr:style>
    </xdr:sp>
    <xdr:clientData/>
  </xdr:twoCellAnchor>
  <xdr:twoCellAnchor editAs="oneCell">
    <xdr:from>
      <xdr:col>34</xdr:col>
      <xdr:colOff>0</xdr:colOff>
      <xdr:row>41</xdr:row>
      <xdr:rowOff>0</xdr:rowOff>
    </xdr:from>
    <xdr:to>
      <xdr:col>36</xdr:col>
      <xdr:colOff>1080</xdr:colOff>
      <xdr:row>41</xdr:row>
      <xdr:rowOff>162000</xdr:rowOff>
    </xdr:to>
    <xdr:sp>
      <xdr:nvSpPr>
        <xdr:cNvPr id="10" name="Rectangle 2"/>
        <xdr:cNvSpPr/>
      </xdr:nvSpPr>
      <xdr:spPr>
        <a:xfrm>
          <a:off x="35650800" y="6638760"/>
          <a:ext cx="2356200" cy="162000"/>
        </a:xfrm>
        <a:prstGeom prst="rect">
          <a:avLst/>
        </a:prstGeom>
        <a:noFill/>
        <a:ln w="9360">
          <a:solidFill>
            <a:srgbClr val="000000"/>
          </a:solidFill>
          <a:miter/>
        </a:ln>
        <a:effectLst>
          <a:outerShdw dist="17819" dir="2700000" blurRad="0" rotWithShape="0">
            <a:srgbClr val="000000"/>
          </a:outerShdw>
        </a:effectLst>
      </xdr:spPr>
      <xdr:style>
        <a:lnRef idx="0"/>
        <a:fillRef idx="0"/>
        <a:effectRef idx="0"/>
        <a:fontRef idx="minor"/>
      </xdr:style>
    </xdr:sp>
    <xdr:clientData/>
  </xdr:twoCellAnchor>
</xdr:wsDr>
</file>

<file path=xl/drawings/drawing16.xml><?xml version="1.0" encoding="utf-8"?>
<xdr:wsDr xmlns:xdr="http://schemas.openxmlformats.org/drawingml/2006/spreadsheetDrawing" xmlns:a="http://schemas.openxmlformats.org/drawingml/2006/main" xmlns:r="http://schemas.openxmlformats.org/officeDocument/2006/relationships">
  <xdr:twoCellAnchor editAs="oneCell">
    <xdr:from>
      <xdr:col>34</xdr:col>
      <xdr:colOff>0</xdr:colOff>
      <xdr:row>41</xdr:row>
      <xdr:rowOff>0</xdr:rowOff>
    </xdr:from>
    <xdr:to>
      <xdr:col>36</xdr:col>
      <xdr:colOff>1080</xdr:colOff>
      <xdr:row>41</xdr:row>
      <xdr:rowOff>162000</xdr:rowOff>
    </xdr:to>
    <xdr:sp>
      <xdr:nvSpPr>
        <xdr:cNvPr id="11" name="Rectangle 1"/>
        <xdr:cNvSpPr/>
      </xdr:nvSpPr>
      <xdr:spPr>
        <a:xfrm>
          <a:off x="35650800" y="6638760"/>
          <a:ext cx="2205000" cy="162000"/>
        </a:xfrm>
        <a:prstGeom prst="rect">
          <a:avLst/>
        </a:prstGeom>
        <a:noFill/>
        <a:ln w="9360">
          <a:solidFill>
            <a:srgbClr val="000000"/>
          </a:solidFill>
          <a:miter/>
        </a:ln>
        <a:effectLst>
          <a:outerShdw dist="17819" dir="2700000" blurRad="0" rotWithShape="0">
            <a:srgbClr val="000000"/>
          </a:outerShdw>
        </a:effectLst>
      </xdr:spPr>
      <xdr:style>
        <a:lnRef idx="0"/>
        <a:fillRef idx="0"/>
        <a:effectRef idx="0"/>
        <a:fontRef idx="minor"/>
      </xdr:style>
    </xdr:sp>
    <xdr:clientData/>
  </xdr:twoCellAnchor>
</xdr:wsDr>
</file>

<file path=xl/drawings/drawing17.xml><?xml version="1.0" encoding="utf-8"?>
<xdr:wsDr xmlns:xdr="http://schemas.openxmlformats.org/drawingml/2006/spreadsheetDrawing" xmlns:a="http://schemas.openxmlformats.org/drawingml/2006/main" xmlns:r="http://schemas.openxmlformats.org/officeDocument/2006/relationships">
  <xdr:twoCellAnchor editAs="oneCell">
    <xdr:from>
      <xdr:col>34</xdr:col>
      <xdr:colOff>0</xdr:colOff>
      <xdr:row>41</xdr:row>
      <xdr:rowOff>0</xdr:rowOff>
    </xdr:from>
    <xdr:to>
      <xdr:col>36</xdr:col>
      <xdr:colOff>1080</xdr:colOff>
      <xdr:row>41</xdr:row>
      <xdr:rowOff>162000</xdr:rowOff>
    </xdr:to>
    <xdr:sp>
      <xdr:nvSpPr>
        <xdr:cNvPr id="12" name="Rectangle 1"/>
        <xdr:cNvSpPr/>
      </xdr:nvSpPr>
      <xdr:spPr>
        <a:xfrm>
          <a:off x="35650800" y="6638760"/>
          <a:ext cx="2205000" cy="162000"/>
        </a:xfrm>
        <a:prstGeom prst="rect">
          <a:avLst/>
        </a:prstGeom>
        <a:noFill/>
        <a:ln w="9360">
          <a:solidFill>
            <a:srgbClr val="000000"/>
          </a:solidFill>
          <a:miter/>
        </a:ln>
        <a:effectLst>
          <a:outerShdw dist="17819" dir="2700000" blurRad="0" rotWithShape="0">
            <a:srgbClr val="000000"/>
          </a:outerShdw>
        </a:effectLst>
      </xdr:spPr>
      <xdr:style>
        <a:lnRef idx="0"/>
        <a:fillRef idx="0"/>
        <a:effectRef idx="0"/>
        <a:fontRef idx="minor"/>
      </xdr:style>
    </xdr:sp>
    <xdr:clientData/>
  </xdr:twoCellAnchor>
</xdr:wsDr>
</file>

<file path=xl/drawings/drawing5.xml><?xml version="1.0" encoding="utf-8"?>
<xdr:wsDr xmlns:xdr="http://schemas.openxmlformats.org/drawingml/2006/spreadsheetDrawing" xmlns:a="http://schemas.openxmlformats.org/drawingml/2006/main" xmlns:r="http://schemas.openxmlformats.org/officeDocument/2006/relationships">
  <xdr:twoCellAnchor editAs="oneCell">
    <xdr:from>
      <xdr:col>34</xdr:col>
      <xdr:colOff>0</xdr:colOff>
      <xdr:row>41</xdr:row>
      <xdr:rowOff>0</xdr:rowOff>
    </xdr:from>
    <xdr:to>
      <xdr:col>36</xdr:col>
      <xdr:colOff>720</xdr:colOff>
      <xdr:row>41</xdr:row>
      <xdr:rowOff>162000</xdr:rowOff>
    </xdr:to>
    <xdr:sp>
      <xdr:nvSpPr>
        <xdr:cNvPr id="0" name="Rectangle 1"/>
        <xdr:cNvSpPr/>
      </xdr:nvSpPr>
      <xdr:spPr>
        <a:xfrm>
          <a:off x="35771400" y="6924600"/>
          <a:ext cx="2396160" cy="162000"/>
        </a:xfrm>
        <a:prstGeom prst="rect">
          <a:avLst/>
        </a:prstGeom>
        <a:noFill/>
        <a:ln w="9360">
          <a:solidFill>
            <a:srgbClr val="000000"/>
          </a:solidFill>
          <a:miter/>
        </a:ln>
        <a:effectLst>
          <a:outerShdw dist="17819" dir="2700000" blurRad="0" rotWithShape="0">
            <a:srgbClr val="000000"/>
          </a:outerShdw>
        </a:effectLst>
      </xdr:spPr>
      <xdr:style>
        <a:lnRef idx="0"/>
        <a:fillRef idx="0"/>
        <a:effectRef idx="0"/>
        <a:fontRef idx="minor"/>
      </xdr:style>
    </xdr:sp>
    <xdr:clientData/>
  </xdr:twoCellAnchor>
  <mc:AlternateContent xmlns:mc="http://schemas.openxmlformats.org/markup-compatibility/2006">
    <mc:Choice xmlns:a14="http://schemas.microsoft.com/office/drawing/2010/main" Requires="a14">
      <xdr:twoCellAnchor editAs="oneCell">
        <xdr:from>
          <xdr:col>4</xdr:col>
          <xdr:colOff>0</xdr:colOff>
          <xdr:row>0</xdr:row>
          <xdr:rowOff>105120</xdr:rowOff>
        </xdr:from>
        <xdr:to>
          <xdr:col>6</xdr:col>
          <xdr:colOff>1037160</xdr:colOff>
          <xdr:row>6</xdr:row>
          <xdr:rowOff>37800</xdr:rowOff>
        </xdr:to>
        <xdr:sp>
          <xdr:nvSpPr>
            <xdr:cNvPr id="1001" name="Button 4" descr="NEW MONTH MACRO&#10;!!Make sure new month is saved first!!&#10;Change date in cell B4 to new month and changes month on macro sheets." hidden="0"/>
            <xdr:cNvSpPr/>
          </xdr:nvSpPr>
          <xdr:spPr>
            <a:xfrm>
              <a:off x="0" y="0"/>
              <a:ext cx="0" cy="0"/>
            </a:xfrm>
            <a:prstGeom prst="rect">
              <a:avLst/>
            </a:prstGeom>
          </xdr:spPr>
          <xdr:txBody>
            <a:bodyPr anchor="ctr">
              <a:noAutofit/>
            </a:bodyPr>
            <a:p>
              <a:r>
                <a:t>NEW MONTH MACRO
!!Make sure new month is saved first!!
Change date in cell B4 to new month and changes month on macro sheets.</a:t>
              </a:r>
            </a:p>
          </xdr:txBody>
        </xdr:sp>
        <xdr:clientData/>
      </xdr:twoCellAnchor>
    </mc:Choice>
  </mc:AlternateContent>
</xdr:wsDr>
</file>

<file path=xl/drawings/drawing7.xml><?xml version="1.0" encoding="utf-8"?>
<xdr:wsDr xmlns:xdr="http://schemas.openxmlformats.org/drawingml/2006/spreadsheetDrawing" xmlns:a="http://schemas.openxmlformats.org/drawingml/2006/main" xmlns:r="http://schemas.openxmlformats.org/officeDocument/2006/relationships">
  <xdr:twoCellAnchor editAs="oneCell">
    <xdr:from>
      <xdr:col>34</xdr:col>
      <xdr:colOff>0</xdr:colOff>
      <xdr:row>41</xdr:row>
      <xdr:rowOff>0</xdr:rowOff>
    </xdr:from>
    <xdr:to>
      <xdr:col>36</xdr:col>
      <xdr:colOff>1080</xdr:colOff>
      <xdr:row>41</xdr:row>
      <xdr:rowOff>162000</xdr:rowOff>
    </xdr:to>
    <xdr:sp>
      <xdr:nvSpPr>
        <xdr:cNvPr id="1" name="Rectangle 1"/>
        <xdr:cNvSpPr/>
      </xdr:nvSpPr>
      <xdr:spPr>
        <a:xfrm>
          <a:off x="36909360" y="6638760"/>
          <a:ext cx="2356200" cy="162000"/>
        </a:xfrm>
        <a:prstGeom prst="rect">
          <a:avLst/>
        </a:prstGeom>
        <a:noFill/>
        <a:ln w="9360">
          <a:solidFill>
            <a:srgbClr val="000000"/>
          </a:solidFill>
          <a:miter/>
        </a:ln>
        <a:effectLst>
          <a:outerShdw dist="17819" dir="2700000" blurRad="0" rotWithShape="0">
            <a:srgbClr val="000000"/>
          </a:outerShdw>
        </a:effectLst>
      </xdr:spPr>
      <xdr:style>
        <a:lnRef idx="0"/>
        <a:fillRef idx="0"/>
        <a:effectRef idx="0"/>
        <a:fontRef idx="minor"/>
      </xdr:style>
    </xdr:sp>
    <xdr:clientData/>
  </xdr:twoCellAnchor>
</xdr:wsDr>
</file>

<file path=xl/drawings/drawing8.xml><?xml version="1.0" encoding="utf-8"?>
<xdr:wsDr xmlns:xdr="http://schemas.openxmlformats.org/drawingml/2006/spreadsheetDrawing" xmlns:a="http://schemas.openxmlformats.org/drawingml/2006/main" xmlns:r="http://schemas.openxmlformats.org/officeDocument/2006/relationships">
  <xdr:twoCellAnchor editAs="oneCell">
    <xdr:from>
      <xdr:col>34</xdr:col>
      <xdr:colOff>0</xdr:colOff>
      <xdr:row>41</xdr:row>
      <xdr:rowOff>0</xdr:rowOff>
    </xdr:from>
    <xdr:to>
      <xdr:col>36</xdr:col>
      <xdr:colOff>1080</xdr:colOff>
      <xdr:row>41</xdr:row>
      <xdr:rowOff>162000</xdr:rowOff>
    </xdr:to>
    <xdr:sp>
      <xdr:nvSpPr>
        <xdr:cNvPr id="2" name="Rectangle 1"/>
        <xdr:cNvSpPr/>
      </xdr:nvSpPr>
      <xdr:spPr>
        <a:xfrm>
          <a:off x="35650800" y="6638760"/>
          <a:ext cx="2356200" cy="162000"/>
        </a:xfrm>
        <a:prstGeom prst="rect">
          <a:avLst/>
        </a:prstGeom>
        <a:noFill/>
        <a:ln w="9360">
          <a:solidFill>
            <a:srgbClr val="000000"/>
          </a:solidFill>
          <a:miter/>
        </a:ln>
        <a:effectLst>
          <a:outerShdw dist="17819" dir="2700000" blurRad="0" rotWithShape="0">
            <a:srgbClr val="000000"/>
          </a:outerShdw>
        </a:effectLst>
      </xdr:spPr>
      <xdr:style>
        <a:lnRef idx="0"/>
        <a:fillRef idx="0"/>
        <a:effectRef idx="0"/>
        <a:fontRef idx="minor"/>
      </xdr:style>
    </xdr:sp>
    <xdr:clientData/>
  </xdr:twoCellAnchor>
</xdr:wsDr>
</file>

<file path=xl/drawings/drawing9.xml><?xml version="1.0" encoding="utf-8"?>
<xdr:wsDr xmlns:xdr="http://schemas.openxmlformats.org/drawingml/2006/spreadsheetDrawing" xmlns:a="http://schemas.openxmlformats.org/drawingml/2006/main" xmlns:r="http://schemas.openxmlformats.org/officeDocument/2006/relationships">
  <xdr:twoCellAnchor editAs="oneCell">
    <xdr:from>
      <xdr:col>34</xdr:col>
      <xdr:colOff>0</xdr:colOff>
      <xdr:row>41</xdr:row>
      <xdr:rowOff>0</xdr:rowOff>
    </xdr:from>
    <xdr:to>
      <xdr:col>36</xdr:col>
      <xdr:colOff>1080</xdr:colOff>
      <xdr:row>41</xdr:row>
      <xdr:rowOff>162000</xdr:rowOff>
    </xdr:to>
    <xdr:sp>
      <xdr:nvSpPr>
        <xdr:cNvPr id="3" name="Rectangle 1"/>
        <xdr:cNvSpPr/>
      </xdr:nvSpPr>
      <xdr:spPr>
        <a:xfrm>
          <a:off x="35650800" y="6638760"/>
          <a:ext cx="2356200" cy="162000"/>
        </a:xfrm>
        <a:prstGeom prst="rect">
          <a:avLst/>
        </a:prstGeom>
        <a:noFill/>
        <a:ln w="9360">
          <a:solidFill>
            <a:srgbClr val="000000"/>
          </a:solidFill>
          <a:miter/>
        </a:ln>
        <a:effectLst>
          <a:outerShdw dist="17819" dir="2700000" blurRad="0" rotWithShape="0">
            <a:srgbClr val="000000"/>
          </a:outerShdw>
        </a:effectLst>
      </xdr:spPr>
      <xdr:style>
        <a:lnRef idx="0"/>
        <a:fillRef idx="0"/>
        <a:effectRef idx="0"/>
        <a:fontRef idx="minor"/>
      </xdr:style>
    </xdr:sp>
    <xdr:clientData/>
  </xdr:twoCellAnchor>
</xdr:wsDr>
</file>

<file path=xl/externalLinks/_rels/externalLink1.xml.rels><?xml version="1.0" encoding="UTF-8"?>
<Relationships xmlns="http://schemas.openxmlformats.org/package/2006/relationships"><Relationship Id="rId1" Type="http://schemas.openxmlformats.org/officeDocument/2006/relationships/externalLinkPath" Target="../../../../../../../../ERMS/erms_adm/FIRMTRAD/2000/1postids/West/FT-NWpostids.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pr 01"/>
      <sheetName val="Mar 01"/>
      <sheetName val="Feb 01"/>
      <sheetName val="Jan 01"/>
      <sheetName val="Dec 00"/>
      <sheetName val="Nov 00"/>
      <sheetName val="Oct 00"/>
      <sheetName val="Sep 00"/>
      <sheetName val="Aug 00"/>
      <sheetName val="Jun 00"/>
      <sheetName val="May 00"/>
    </sheetNames>
    <sheetDataSet>
      <sheetData sheetId="0">
        <row r="9">
          <cell r="A9">
            <v>36980</v>
          </cell>
          <cell r="B9">
            <v>1090343</v>
          </cell>
          <cell r="C9">
            <v>1090345</v>
          </cell>
          <cell r="D9">
            <v>1090346</v>
          </cell>
        </row>
        <row r="9">
          <cell r="F9">
            <v>1090347</v>
          </cell>
          <cell r="G9">
            <v>1090348</v>
          </cell>
          <cell r="H9">
            <v>1090349</v>
          </cell>
        </row>
        <row r="10">
          <cell r="A10">
            <v>36983</v>
          </cell>
          <cell r="B10">
            <v>1092861</v>
          </cell>
          <cell r="C10">
            <v>1092867</v>
          </cell>
          <cell r="D10">
            <v>1092873</v>
          </cell>
        </row>
        <row r="10">
          <cell r="F10">
            <v>1092874</v>
          </cell>
          <cell r="G10">
            <v>1092876</v>
          </cell>
          <cell r="H10">
            <v>1092878</v>
          </cell>
        </row>
        <row r="11">
          <cell r="A11">
            <v>36984</v>
          </cell>
          <cell r="B11">
            <v>1094032</v>
          </cell>
          <cell r="C11">
            <v>1094036</v>
          </cell>
          <cell r="D11">
            <v>1094037</v>
          </cell>
        </row>
        <row r="11">
          <cell r="F11">
            <v>1094038</v>
          </cell>
          <cell r="G11">
            <v>1094039</v>
          </cell>
          <cell r="H11">
            <v>1094041</v>
          </cell>
        </row>
        <row r="12">
          <cell r="A12">
            <v>36985</v>
          </cell>
          <cell r="B12">
            <v>1096127</v>
          </cell>
          <cell r="C12">
            <v>1096128</v>
          </cell>
          <cell r="D12">
            <v>1096129</v>
          </cell>
        </row>
        <row r="12">
          <cell r="F12">
            <v>1096130</v>
          </cell>
          <cell r="G12">
            <v>1096131</v>
          </cell>
          <cell r="H12">
            <v>1096132</v>
          </cell>
        </row>
        <row r="13">
          <cell r="A13">
            <v>36986</v>
          </cell>
          <cell r="B13">
            <v>1097730</v>
          </cell>
          <cell r="C13">
            <v>1097731</v>
          </cell>
          <cell r="D13">
            <v>1097732</v>
          </cell>
        </row>
        <row r="13">
          <cell r="F13">
            <v>1097733</v>
          </cell>
          <cell r="G13">
            <v>1097734</v>
          </cell>
          <cell r="H13">
            <v>1097735</v>
          </cell>
        </row>
        <row r="14">
          <cell r="A14">
            <v>36987</v>
          </cell>
          <cell r="B14">
            <v>1099124</v>
          </cell>
          <cell r="C14">
            <v>1099126</v>
          </cell>
          <cell r="D14">
            <v>1099128</v>
          </cell>
        </row>
        <row r="14">
          <cell r="F14">
            <v>1099129</v>
          </cell>
          <cell r="G14">
            <v>1099131</v>
          </cell>
          <cell r="H14">
            <v>1099132</v>
          </cell>
        </row>
        <row r="15">
          <cell r="A15">
            <v>36988</v>
          </cell>
        </row>
        <row r="16">
          <cell r="A16">
            <v>36989</v>
          </cell>
        </row>
        <row r="17">
          <cell r="A17">
            <v>36990</v>
          </cell>
          <cell r="B17">
            <v>1099906</v>
          </cell>
          <cell r="C17">
            <v>1099908</v>
          </cell>
          <cell r="D17">
            <v>1099912</v>
          </cell>
        </row>
        <row r="17">
          <cell r="F17">
            <v>1099915</v>
          </cell>
          <cell r="G17">
            <v>1099930</v>
          </cell>
          <cell r="H17">
            <v>1099932</v>
          </cell>
        </row>
        <row r="18">
          <cell r="A18">
            <v>36991</v>
          </cell>
          <cell r="B18">
            <v>1101531</v>
          </cell>
          <cell r="C18">
            <v>1101536</v>
          </cell>
          <cell r="D18">
            <v>1101538</v>
          </cell>
        </row>
        <row r="18">
          <cell r="F18">
            <v>1101540</v>
          </cell>
          <cell r="G18">
            <v>1101542</v>
          </cell>
          <cell r="H18">
            <v>1101546</v>
          </cell>
        </row>
        <row r="19">
          <cell r="A19">
            <v>36992</v>
          </cell>
          <cell r="B19">
            <v>1102693</v>
          </cell>
          <cell r="C19">
            <v>1102695</v>
          </cell>
          <cell r="D19">
            <v>1102696</v>
          </cell>
        </row>
        <row r="19">
          <cell r="F19">
            <v>1102697</v>
          </cell>
          <cell r="G19">
            <v>1102712</v>
          </cell>
          <cell r="H19">
            <v>1102732</v>
          </cell>
        </row>
        <row r="20">
          <cell r="A20">
            <v>36993</v>
          </cell>
          <cell r="B20">
            <v>1104795</v>
          </cell>
          <cell r="C20">
            <v>1104796</v>
          </cell>
          <cell r="D20">
            <v>1104797</v>
          </cell>
        </row>
        <row r="20">
          <cell r="F20">
            <v>1104798</v>
          </cell>
          <cell r="G20">
            <v>1104799</v>
          </cell>
          <cell r="H20">
            <v>1104800</v>
          </cell>
        </row>
        <row r="21">
          <cell r="A21">
            <v>36994</v>
          </cell>
        </row>
        <row r="22">
          <cell r="A22">
            <v>36995</v>
          </cell>
        </row>
        <row r="23">
          <cell r="A23">
            <v>36996</v>
          </cell>
        </row>
        <row r="24">
          <cell r="A24">
            <v>36997</v>
          </cell>
          <cell r="B24">
            <v>1105353</v>
          </cell>
          <cell r="C24">
            <v>1105354</v>
          </cell>
          <cell r="D24">
            <v>1105355</v>
          </cell>
        </row>
        <row r="24">
          <cell r="F24">
            <v>1105356</v>
          </cell>
          <cell r="G24">
            <v>1105357</v>
          </cell>
          <cell r="H24">
            <v>1105358</v>
          </cell>
        </row>
        <row r="25">
          <cell r="A25">
            <v>36998</v>
          </cell>
          <cell r="B25">
            <v>1107546</v>
          </cell>
          <cell r="C25">
            <v>1107547</v>
          </cell>
          <cell r="D25">
            <v>1107548</v>
          </cell>
        </row>
        <row r="25">
          <cell r="F25">
            <v>1107549</v>
          </cell>
          <cell r="G25">
            <v>1107550</v>
          </cell>
          <cell r="H25">
            <v>1107551</v>
          </cell>
        </row>
        <row r="26">
          <cell r="A26">
            <v>36999</v>
          </cell>
          <cell r="B26">
            <v>1109289</v>
          </cell>
          <cell r="C26">
            <v>1109290</v>
          </cell>
          <cell r="D26">
            <v>1109529</v>
          </cell>
        </row>
        <row r="26">
          <cell r="F26">
            <v>1109530</v>
          </cell>
          <cell r="G26">
            <v>1109292</v>
          </cell>
          <cell r="H26">
            <v>1109293</v>
          </cell>
        </row>
        <row r="27">
          <cell r="A27">
            <v>37000</v>
          </cell>
          <cell r="B27">
            <v>1110352</v>
          </cell>
          <cell r="C27">
            <v>1110399</v>
          </cell>
          <cell r="D27">
            <v>1110401</v>
          </cell>
        </row>
        <row r="27">
          <cell r="F27">
            <v>1110404</v>
          </cell>
          <cell r="G27">
            <v>1110405</v>
          </cell>
          <cell r="H27">
            <v>1110407</v>
          </cell>
        </row>
        <row r="28">
          <cell r="A28">
            <v>37001</v>
          </cell>
          <cell r="B28">
            <v>1111676</v>
          </cell>
          <cell r="C28">
            <v>1111677</v>
          </cell>
          <cell r="D28">
            <v>1111678</v>
          </cell>
        </row>
        <row r="28">
          <cell r="F28">
            <v>1111680</v>
          </cell>
          <cell r="G28">
            <v>1111684</v>
          </cell>
          <cell r="H28">
            <v>1111687</v>
          </cell>
        </row>
        <row r="29">
          <cell r="A29">
            <v>37002</v>
          </cell>
        </row>
        <row r="30">
          <cell r="A30">
            <v>37003</v>
          </cell>
        </row>
        <row r="31">
          <cell r="A31">
            <v>37004</v>
          </cell>
          <cell r="B31">
            <v>1113181</v>
          </cell>
          <cell r="C31">
            <v>1113187</v>
          </cell>
          <cell r="D31">
            <v>1113191</v>
          </cell>
        </row>
        <row r="31">
          <cell r="F31">
            <v>1113193</v>
          </cell>
          <cell r="G31">
            <v>1113197</v>
          </cell>
          <cell r="H31">
            <v>1113198</v>
          </cell>
        </row>
        <row r="32">
          <cell r="A32">
            <v>37005</v>
          </cell>
          <cell r="B32">
            <v>1114561</v>
          </cell>
          <cell r="C32">
            <v>1114562</v>
          </cell>
          <cell r="D32">
            <v>1114564</v>
          </cell>
        </row>
        <row r="32">
          <cell r="F32">
            <v>1114565</v>
          </cell>
          <cell r="G32">
            <v>1114566</v>
          </cell>
          <cell r="H32">
            <v>1114575</v>
          </cell>
          <cell r="I32" t="str">
            <v>official</v>
          </cell>
        </row>
        <row r="33">
          <cell r="C33">
            <v>1114563</v>
          </cell>
        </row>
        <row r="33">
          <cell r="G33">
            <v>1114571</v>
          </cell>
          <cell r="H33">
            <v>1114579</v>
          </cell>
          <cell r="I33" t="str">
            <v>TDS</v>
          </cell>
        </row>
        <row r="34">
          <cell r="A34">
            <v>37006</v>
          </cell>
        </row>
        <row r="35">
          <cell r="A35">
            <v>37007</v>
          </cell>
        </row>
        <row r="36">
          <cell r="A36">
            <v>37008</v>
          </cell>
        </row>
        <row r="37">
          <cell r="A37">
            <v>37009</v>
          </cell>
        </row>
        <row r="38">
          <cell r="A38">
            <v>37010</v>
          </cell>
        </row>
        <row r="39">
          <cell r="A39">
            <v>37011</v>
          </cell>
        </row>
        <row r="40">
          <cell r="B40">
            <v>791876</v>
          </cell>
          <cell r="C40">
            <v>791875</v>
          </cell>
          <cell r="D40">
            <v>791877</v>
          </cell>
          <cell r="E40">
            <v>56390</v>
          </cell>
          <cell r="F40">
            <v>884526</v>
          </cell>
          <cell r="G40" t="str">
            <v>NEW DEALS</v>
          </cell>
        </row>
      </sheetData>
      <sheetData sheetId="1"/>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0.xml.rels><?xml version="1.0" encoding="UTF-8"?>
<Relationships xmlns="http://schemas.openxmlformats.org/package/2006/relationships"><Relationship Id="rId1" Type="http://schemas.openxmlformats.org/officeDocument/2006/relationships/drawing" Target="../drawings/drawing11.xml"/>
</Relationships>
</file>

<file path=xl/worksheets/_rels/sheet11.xml.rels><?xml version="1.0" encoding="UTF-8"?>
<Relationships xmlns="http://schemas.openxmlformats.org/package/2006/relationships"><Relationship Id="rId1" Type="http://schemas.openxmlformats.org/officeDocument/2006/relationships/drawing" Target="../drawings/drawing12.xml"/>
</Relationships>
</file>

<file path=xl/worksheets/_rels/sheet12.xml.rels><?xml version="1.0" encoding="UTF-8"?>
<Relationships xmlns="http://schemas.openxmlformats.org/package/2006/relationships"><Relationship Id="rId1" Type="http://schemas.openxmlformats.org/officeDocument/2006/relationships/drawing" Target="../drawings/drawing13.xml"/>
</Relationships>
</file>

<file path=xl/worksheets/_rels/sheet13.xml.rels><?xml version="1.0" encoding="UTF-8"?>
<Relationships xmlns="http://schemas.openxmlformats.org/package/2006/relationships"><Relationship Id="rId1" Type="http://schemas.openxmlformats.org/officeDocument/2006/relationships/drawing" Target="../drawings/drawing14.xml"/>
</Relationships>
</file>

<file path=xl/worksheets/_rels/sheet14.xml.rels><?xml version="1.0" encoding="UTF-8"?>
<Relationships xmlns="http://schemas.openxmlformats.org/package/2006/relationships"><Relationship Id="rId1" Type="http://schemas.openxmlformats.org/officeDocument/2006/relationships/drawing" Target="../drawings/drawing15.xml"/>
</Relationships>
</file>

<file path=xl/worksheets/_rels/sheet15.xml.rels><?xml version="1.0" encoding="UTF-8"?>
<Relationships xmlns="http://schemas.openxmlformats.org/package/2006/relationships"><Relationship Id="rId1" Type="http://schemas.openxmlformats.org/officeDocument/2006/relationships/drawing" Target="../drawings/drawing16.xml"/>
</Relationships>
</file>

<file path=xl/worksheets/_rels/sheet16.xml.rels><?xml version="1.0" encoding="UTF-8"?>
<Relationships xmlns="http://schemas.openxmlformats.org/package/2006/relationships"><Relationship Id="rId1" Type="http://schemas.openxmlformats.org/officeDocument/2006/relationships/drawing" Target="../drawings/drawing17.xml"/>
</Relationships>
</file>

<file path=xl/worksheets/_rels/sheet3.xml.rels><?xml version="1.0" encoding="UTF-8"?>
<Relationships xmlns="http://schemas.openxmlformats.org/package/2006/relationships"><Relationship Id="rId1" Type="http://schemas.openxmlformats.org/officeDocument/2006/relationships/drawing" Target="../drawings/drawing1.xml"/><Relationship Id="rId2" Type="http://schemas.openxmlformats.org/officeDocument/2006/relationships/vmlDrawing" Target="../drawings/vmlDrawing1.vml"/><Relationship Id="rId3" Type="http://schemas.openxmlformats.org/officeDocument/2006/relationships/ctrlProp" Target="../ctrlProps/ctrlProps2.xml"/><Relationship Id="rId4" Type="http://schemas.openxmlformats.org/officeDocument/2006/relationships/ctrlProp" Target="../ctrlProps/ctrlProps3.xml"/><Relationship Id="rId5" Type="http://schemas.openxmlformats.org/officeDocument/2006/relationships/ctrlProp" Target="../ctrlProps/ctrlProps4.xml"/>
</Relationships>
</file>

<file path=xl/worksheets/_rels/sheet5.xml.rels><?xml version="1.0" encoding="UTF-8"?>
<Relationships xmlns="http://schemas.openxmlformats.org/package/2006/relationships"><Relationship Id="rId1" Type="http://schemas.openxmlformats.org/officeDocument/2006/relationships/drawing" Target="../drawings/drawing5.xml"/><Relationship Id="rId2" Type="http://schemas.openxmlformats.org/officeDocument/2006/relationships/vmlDrawing" Target="../drawings/vmlDrawing2.vml"/><Relationship Id="rId3" Type="http://schemas.openxmlformats.org/officeDocument/2006/relationships/ctrlProp" Target="../ctrlProps/ctrlProps6.xml"/>
</Relationships>
</file>

<file path=xl/worksheets/_rels/sheet6.xml.rels><?xml version="1.0" encoding="UTF-8"?>
<Relationships xmlns="http://schemas.openxmlformats.org/package/2006/relationships"><Relationship Id="rId1" Type="http://schemas.openxmlformats.org/officeDocument/2006/relationships/comments" Target="../comments6.xml"/><Relationship Id="rId2" Type="http://schemas.openxmlformats.org/officeDocument/2006/relationships/drawing" Target="../drawings/drawing7.xml"/><Relationship Id="rId3" Type="http://schemas.openxmlformats.org/officeDocument/2006/relationships/vmlDrawing" Target="../drawings/vmlDrawing3.vml"/>
</Relationships>
</file>

<file path=xl/worksheets/_rels/sheet7.xml.rels><?xml version="1.0" encoding="UTF-8"?>
<Relationships xmlns="http://schemas.openxmlformats.org/package/2006/relationships"><Relationship Id="rId1" Type="http://schemas.openxmlformats.org/officeDocument/2006/relationships/drawing" Target="../drawings/drawing8.xml"/>
</Relationships>
</file>

<file path=xl/worksheets/_rels/sheet8.xml.rels><?xml version="1.0" encoding="UTF-8"?>
<Relationships xmlns="http://schemas.openxmlformats.org/package/2006/relationships"><Relationship Id="rId1" Type="http://schemas.openxmlformats.org/officeDocument/2006/relationships/drawing" Target="../drawings/drawing9.xml"/>
</Relationships>
</file>

<file path=xl/worksheets/_rels/sheet9.xml.rels><?xml version="1.0" encoding="UTF-8"?>
<Relationships xmlns="http://schemas.openxmlformats.org/package/2006/relationships"><Relationship Id="rId1" Type="http://schemas.openxmlformats.org/officeDocument/2006/relationships/drawing" Target="../drawings/drawing10.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M212"/>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2" min="1" style="0" width="5.28"/>
  </cols>
  <sheetData>
    <row r="1" customFormat="false" ht="12.75" hidden="false" customHeight="false" outlineLevel="0" collapsed="false">
      <c r="F1" s="1" t="s">
        <v>0</v>
      </c>
    </row>
    <row r="2" customFormat="false" ht="15.75" hidden="false" customHeight="false" outlineLevel="0" collapsed="false">
      <c r="A2" s="2"/>
      <c r="B2" s="2"/>
    </row>
    <row r="3" customFormat="false" ht="8.25" hidden="false" customHeight="true" outlineLevel="0" collapsed="false"/>
    <row r="4" customFormat="false" ht="15.75" hidden="false" customHeight="false" outlineLevel="0" collapsed="false">
      <c r="A4" s="3" t="s">
        <v>1</v>
      </c>
      <c r="B4" s="3"/>
    </row>
    <row r="5" customFormat="false" ht="12.75" hidden="false" customHeight="false" outlineLevel="0" collapsed="false">
      <c r="A5" s="1"/>
      <c r="B5" s="1"/>
      <c r="C5" s="0" t="s">
        <v>2</v>
      </c>
    </row>
    <row r="6" customFormat="false" ht="8.25" hidden="false" customHeight="true" outlineLevel="0" collapsed="false">
      <c r="A6" s="1"/>
      <c r="B6" s="1"/>
    </row>
    <row r="7" customFormat="false" ht="12.75" hidden="false" customHeight="false" outlineLevel="0" collapsed="false">
      <c r="A7" s="4"/>
      <c r="B7" s="5" t="n">
        <v>1</v>
      </c>
      <c r="C7" s="0" t="s">
        <v>3</v>
      </c>
    </row>
    <row r="8" customFormat="false" ht="12.75" hidden="false" customHeight="false" outlineLevel="0" collapsed="false">
      <c r="B8" s="5" t="n">
        <v>2</v>
      </c>
      <c r="C8" s="0" t="s">
        <v>4</v>
      </c>
    </row>
    <row r="9" customFormat="false" ht="12.75" hidden="false" customHeight="false" outlineLevel="0" collapsed="false">
      <c r="B9" s="5" t="n">
        <v>3</v>
      </c>
      <c r="C9" s="0" t="s">
        <v>5</v>
      </c>
    </row>
    <row r="10" customFormat="false" ht="12.75" hidden="false" customHeight="false" outlineLevel="0" collapsed="false">
      <c r="B10" s="5" t="n">
        <v>4</v>
      </c>
      <c r="C10" s="0" t="s">
        <v>6</v>
      </c>
    </row>
    <row r="11" customFormat="false" ht="12.75" hidden="false" customHeight="false" outlineLevel="0" collapsed="false">
      <c r="B11" s="5"/>
      <c r="C11" s="0" t="s">
        <v>7</v>
      </c>
    </row>
    <row r="12" customFormat="false" ht="12.75" hidden="false" customHeight="false" outlineLevel="0" collapsed="false">
      <c r="B12" s="5"/>
      <c r="C12" s="0" t="s">
        <v>8</v>
      </c>
    </row>
    <row r="13" customFormat="false" ht="12.75" hidden="false" customHeight="false" outlineLevel="0" collapsed="false">
      <c r="B13" s="5" t="n">
        <v>5</v>
      </c>
      <c r="C13" s="0" t="s">
        <v>9</v>
      </c>
    </row>
    <row r="14" customFormat="false" ht="12.75" hidden="false" customHeight="false" outlineLevel="0" collapsed="false">
      <c r="B14" s="5" t="n">
        <v>6</v>
      </c>
      <c r="C14" s="0" t="s">
        <v>10</v>
      </c>
    </row>
    <row r="15" customFormat="false" ht="12.75" hidden="false" customHeight="false" outlineLevel="0" collapsed="false">
      <c r="B15" s="5" t="n">
        <v>7</v>
      </c>
      <c r="C15" s="0" t="s">
        <v>11</v>
      </c>
    </row>
    <row r="16" customFormat="false" ht="12.75" hidden="false" customHeight="false" outlineLevel="0" collapsed="false">
      <c r="B16" s="5" t="n">
        <v>8</v>
      </c>
      <c r="C16" s="0" t="s">
        <v>12</v>
      </c>
    </row>
    <row r="19" customFormat="false" ht="15.75" hidden="false" customHeight="false" outlineLevel="0" collapsed="false">
      <c r="A19" s="3" t="s">
        <v>13</v>
      </c>
    </row>
    <row r="20" customFormat="false" ht="12.75" hidden="false" customHeight="false" outlineLevel="0" collapsed="false">
      <c r="M20" s="0" t="s">
        <v>14</v>
      </c>
    </row>
    <row r="21" customFormat="false" ht="12.75" hidden="false" customHeight="false" outlineLevel="0" collapsed="false">
      <c r="B21" s="5" t="n">
        <v>1</v>
      </c>
      <c r="C21" s="0" t="s">
        <v>15</v>
      </c>
    </row>
    <row r="22" customFormat="false" ht="12.75" hidden="false" customHeight="false" outlineLevel="0" collapsed="false">
      <c r="B22" s="5" t="n">
        <v>2</v>
      </c>
      <c r="C22" s="0" t="s">
        <v>16</v>
      </c>
    </row>
    <row r="23" customFormat="false" ht="12.75" hidden="false" customHeight="false" outlineLevel="0" collapsed="false">
      <c r="B23" s="5" t="n">
        <v>3</v>
      </c>
      <c r="C23" s="0" t="s">
        <v>17</v>
      </c>
    </row>
    <row r="24" customFormat="false" ht="12.75" hidden="false" customHeight="false" outlineLevel="0" collapsed="false">
      <c r="B24" s="5" t="n">
        <v>4</v>
      </c>
      <c r="C24" s="0" t="s">
        <v>18</v>
      </c>
    </row>
    <row r="25" customFormat="false" ht="12.75" hidden="false" customHeight="false" outlineLevel="0" collapsed="false">
      <c r="B25" s="5" t="n">
        <v>5</v>
      </c>
      <c r="C25" s="0" t="s">
        <v>19</v>
      </c>
    </row>
    <row r="26" customFormat="false" ht="12.75" hidden="false" customHeight="false" outlineLevel="0" collapsed="false">
      <c r="B26" s="5" t="n">
        <v>6</v>
      </c>
      <c r="C26" s="0" t="s">
        <v>20</v>
      </c>
    </row>
    <row r="27" customFormat="false" ht="12.75" hidden="false" customHeight="false" outlineLevel="0" collapsed="false">
      <c r="B27" s="5" t="n">
        <v>7</v>
      </c>
      <c r="C27" s="0" t="s">
        <v>21</v>
      </c>
    </row>
    <row r="28" customFormat="false" ht="12.75" hidden="false" customHeight="false" outlineLevel="0" collapsed="false">
      <c r="B28" s="5"/>
      <c r="C28" s="0" t="s">
        <v>22</v>
      </c>
    </row>
    <row r="29" customFormat="false" ht="12.75" hidden="false" customHeight="false" outlineLevel="0" collapsed="false">
      <c r="B29" s="5"/>
      <c r="C29" s="0" t="s">
        <v>23</v>
      </c>
    </row>
    <row r="30" customFormat="false" ht="12.75" hidden="false" customHeight="false" outlineLevel="0" collapsed="false">
      <c r="B30" s="5" t="n">
        <v>8</v>
      </c>
      <c r="C30" s="0" t="s">
        <v>24</v>
      </c>
    </row>
    <row r="32" customFormat="false" ht="12.75" hidden="false" customHeight="false" outlineLevel="0" collapsed="false">
      <c r="B32" s="4" t="s">
        <v>25</v>
      </c>
      <c r="C32" s="0" t="s">
        <v>26</v>
      </c>
    </row>
    <row r="33" customFormat="false" ht="12.75" hidden="false" customHeight="false" outlineLevel="0" collapsed="false">
      <c r="B33" s="0" t="s">
        <v>27</v>
      </c>
      <c r="C33" s="0" t="s">
        <v>28</v>
      </c>
    </row>
    <row r="36" customFormat="false" ht="15.75" hidden="false" customHeight="false" outlineLevel="0" collapsed="false">
      <c r="A36" s="3" t="s">
        <v>29</v>
      </c>
      <c r="B36" s="3"/>
    </row>
    <row r="38" customFormat="false" ht="12.75" hidden="false" customHeight="false" outlineLevel="0" collapsed="false">
      <c r="B38" s="5" t="n">
        <v>1</v>
      </c>
      <c r="C38" s="0" t="s">
        <v>30</v>
      </c>
    </row>
    <row r="39" customFormat="false" ht="12.75" hidden="false" customHeight="false" outlineLevel="0" collapsed="false">
      <c r="B39" s="5" t="n">
        <v>2</v>
      </c>
      <c r="C39" s="0" t="s">
        <v>31</v>
      </c>
    </row>
    <row r="40" customFormat="false" ht="12.75" hidden="false" customHeight="false" outlineLevel="0" collapsed="false">
      <c r="B40" s="5"/>
      <c r="C40" s="0" t="s">
        <v>32</v>
      </c>
    </row>
    <row r="41" customFormat="false" ht="12.75" hidden="false" customHeight="false" outlineLevel="0" collapsed="false">
      <c r="B41" s="5"/>
      <c r="C41" s="0" t="s">
        <v>33</v>
      </c>
    </row>
    <row r="42" customFormat="false" ht="12.75" hidden="false" customHeight="false" outlineLevel="0" collapsed="false">
      <c r="B42" s="5" t="n">
        <v>3</v>
      </c>
      <c r="C42" s="6" t="s">
        <v>34</v>
      </c>
    </row>
    <row r="43" customFormat="false" ht="12.75" hidden="false" customHeight="false" outlineLevel="0" collapsed="false">
      <c r="B43" s="5" t="n">
        <v>4</v>
      </c>
      <c r="C43" s="0" t="s">
        <v>35</v>
      </c>
    </row>
    <row r="44" customFormat="false" ht="12.75" hidden="false" customHeight="false" outlineLevel="0" collapsed="false">
      <c r="B44" s="5" t="n">
        <v>5</v>
      </c>
      <c r="C44" s="0" t="s">
        <v>36</v>
      </c>
    </row>
    <row r="45" customFormat="false" ht="12.75" hidden="false" customHeight="false" outlineLevel="0" collapsed="false">
      <c r="B45" s="5" t="n">
        <v>6</v>
      </c>
      <c r="C45" s="0" t="s">
        <v>37</v>
      </c>
    </row>
    <row r="46" customFormat="false" ht="12.75" hidden="false" customHeight="false" outlineLevel="0" collapsed="false">
      <c r="B46" s="5"/>
      <c r="C46" s="0" t="s">
        <v>38</v>
      </c>
    </row>
    <row r="47" customFormat="false" ht="12.75" hidden="false" customHeight="false" outlineLevel="0" collapsed="false">
      <c r="B47" s="5" t="n">
        <v>7</v>
      </c>
      <c r="C47" s="0" t="s">
        <v>39</v>
      </c>
    </row>
    <row r="48" customFormat="false" ht="12.75" hidden="false" customHeight="false" outlineLevel="0" collapsed="false">
      <c r="B48" s="5"/>
      <c r="C48" s="0" t="s">
        <v>40</v>
      </c>
    </row>
    <row r="49" customFormat="false" ht="12.75" hidden="false" customHeight="false" outlineLevel="0" collapsed="false">
      <c r="B49" s="5" t="n">
        <v>7</v>
      </c>
      <c r="C49" s="0" t="s">
        <v>41</v>
      </c>
    </row>
    <row r="50" customFormat="false" ht="12.75" hidden="false" customHeight="false" outlineLevel="0" collapsed="false">
      <c r="B50" s="5"/>
      <c r="C50" s="0" t="s">
        <v>42</v>
      </c>
    </row>
    <row r="51" customFormat="false" ht="12.75" hidden="false" customHeight="false" outlineLevel="0" collapsed="false">
      <c r="B51" s="5"/>
      <c r="C51" s="0" t="s">
        <v>43</v>
      </c>
    </row>
    <row r="52" customFormat="false" ht="12.75" hidden="false" customHeight="false" outlineLevel="0" collapsed="false">
      <c r="B52" s="5"/>
      <c r="C52" s="0" t="s">
        <v>44</v>
      </c>
    </row>
    <row r="53" customFormat="false" ht="12.75" hidden="false" customHeight="false" outlineLevel="0" collapsed="false">
      <c r="B53" s="5" t="n">
        <v>8</v>
      </c>
      <c r="C53" s="0" t="s">
        <v>45</v>
      </c>
    </row>
    <row r="54" customFormat="false" ht="12.75" hidden="false" customHeight="false" outlineLevel="0" collapsed="false">
      <c r="B54" s="5" t="n">
        <v>9</v>
      </c>
      <c r="C54" s="0" t="s">
        <v>46</v>
      </c>
    </row>
    <row r="55" customFormat="false" ht="12.75" hidden="false" customHeight="false" outlineLevel="0" collapsed="false">
      <c r="B55" s="5"/>
      <c r="C55" s="0" t="s">
        <v>47</v>
      </c>
    </row>
    <row r="56" customFormat="false" ht="12.75" hidden="false" customHeight="false" outlineLevel="0" collapsed="false">
      <c r="B56" s="5" t="n">
        <v>10</v>
      </c>
      <c r="C56" s="0" t="s">
        <v>48</v>
      </c>
    </row>
    <row r="57" customFormat="false" ht="12.75" hidden="false" customHeight="false" outlineLevel="0" collapsed="false">
      <c r="B57" s="4" t="s">
        <v>25</v>
      </c>
      <c r="C57" s="0" t="s">
        <v>49</v>
      </c>
    </row>
    <row r="59" customFormat="false" ht="15.75" hidden="false" customHeight="false" outlineLevel="0" collapsed="false">
      <c r="A59" s="3" t="s">
        <v>50</v>
      </c>
    </row>
    <row r="61" customFormat="false" ht="12.75" hidden="false" customHeight="false" outlineLevel="0" collapsed="false">
      <c r="B61" s="5" t="s">
        <v>51</v>
      </c>
    </row>
    <row r="62" customFormat="false" ht="12.75" hidden="false" customHeight="false" outlineLevel="0" collapsed="false">
      <c r="B62" s="0" t="s">
        <v>52</v>
      </c>
    </row>
    <row r="64" customFormat="false" ht="12.75" hidden="false" customHeight="false" outlineLevel="0" collapsed="false">
      <c r="B64" s="5" t="n">
        <v>1</v>
      </c>
      <c r="C64" s="0" t="s">
        <v>53</v>
      </c>
    </row>
    <row r="65" customFormat="false" ht="12.75" hidden="false" customHeight="false" outlineLevel="0" collapsed="false">
      <c r="B65" s="5" t="n">
        <v>2</v>
      </c>
      <c r="C65" s="0" t="s">
        <v>54</v>
      </c>
    </row>
    <row r="66" customFormat="false" ht="12.75" hidden="false" customHeight="false" outlineLevel="0" collapsed="false">
      <c r="B66" s="5" t="n">
        <v>3</v>
      </c>
      <c r="C66" s="0" t="s">
        <v>55</v>
      </c>
    </row>
    <row r="67" customFormat="false" ht="12.75" hidden="false" customHeight="false" outlineLevel="0" collapsed="false">
      <c r="B67" s="5"/>
      <c r="C67" s="0" t="s">
        <v>56</v>
      </c>
    </row>
    <row r="68" customFormat="false" ht="12.75" hidden="false" customHeight="false" outlineLevel="0" collapsed="false">
      <c r="B68" s="5" t="n">
        <v>4</v>
      </c>
      <c r="C68" s="0" t="s">
        <v>57</v>
      </c>
    </row>
    <row r="69" customFormat="false" ht="12.75" hidden="false" customHeight="false" outlineLevel="0" collapsed="false">
      <c r="B69" s="5"/>
    </row>
    <row r="71" customFormat="false" ht="12.75" hidden="false" customHeight="true" outlineLevel="0" collapsed="false">
      <c r="A71" s="3" t="s">
        <v>58</v>
      </c>
    </row>
    <row r="72" customFormat="false" ht="12.75" hidden="false" customHeight="true" outlineLevel="0" collapsed="false">
      <c r="A72" s="3"/>
    </row>
    <row r="73" customFormat="false" ht="12.75" hidden="false" customHeight="true" outlineLevel="0" collapsed="false">
      <c r="A73" s="3"/>
      <c r="B73" s="0" t="n">
        <v>1</v>
      </c>
      <c r="C73" s="0" t="s">
        <v>59</v>
      </c>
    </row>
    <row r="74" customFormat="false" ht="12.75" hidden="false" customHeight="true" outlineLevel="0" collapsed="false">
      <c r="A74" s="3"/>
      <c r="B74" s="0" t="n">
        <v>2</v>
      </c>
      <c r="C74" s="6" t="s">
        <v>60</v>
      </c>
    </row>
    <row r="75" customFormat="false" ht="12.75" hidden="false" customHeight="true" outlineLevel="0" collapsed="false">
      <c r="A75" s="3"/>
      <c r="B75" s="0" t="n">
        <v>3</v>
      </c>
      <c r="C75" s="0" t="s">
        <v>61</v>
      </c>
    </row>
    <row r="76" customFormat="false" ht="12.75" hidden="false" customHeight="true" outlineLevel="0" collapsed="false">
      <c r="A76" s="3"/>
      <c r="B76" s="0" t="n">
        <v>4</v>
      </c>
      <c r="C76" s="0" t="s">
        <v>62</v>
      </c>
    </row>
    <row r="77" customFormat="false" ht="12.75" hidden="false" customHeight="true" outlineLevel="0" collapsed="false">
      <c r="A77" s="3"/>
      <c r="B77" s="0" t="n">
        <v>5</v>
      </c>
      <c r="C77" s="0" t="s">
        <v>63</v>
      </c>
    </row>
    <row r="78" customFormat="false" ht="12.75" hidden="false" customHeight="true" outlineLevel="0" collapsed="false">
      <c r="A78" s="3"/>
      <c r="B78" s="0" t="n">
        <v>6</v>
      </c>
      <c r="C78" s="0" t="s">
        <v>64</v>
      </c>
    </row>
    <row r="79" customFormat="false" ht="12.75" hidden="false" customHeight="true" outlineLevel="0" collapsed="false">
      <c r="A79" s="3"/>
      <c r="B79" s="0" t="n">
        <v>7</v>
      </c>
      <c r="C79" s="0" t="s">
        <v>65</v>
      </c>
    </row>
    <row r="80" customFormat="false" ht="12.75" hidden="false" customHeight="true" outlineLevel="0" collapsed="false">
      <c r="A80" s="3"/>
      <c r="C80" s="0" t="s">
        <v>66</v>
      </c>
    </row>
    <row r="81" customFormat="false" ht="12.75" hidden="false" customHeight="true" outlineLevel="0" collapsed="false">
      <c r="A81" s="3"/>
      <c r="C81" s="0" t="s">
        <v>67</v>
      </c>
    </row>
    <row r="82" customFormat="false" ht="12.75" hidden="false" customHeight="true" outlineLevel="0" collapsed="false">
      <c r="A82" s="3"/>
      <c r="B82" s="0" t="n">
        <v>8</v>
      </c>
      <c r="C82" s="0" t="s">
        <v>68</v>
      </c>
    </row>
    <row r="83" customFormat="false" ht="12.75" hidden="false" customHeight="true" outlineLevel="0" collapsed="false">
      <c r="A83" s="3"/>
    </row>
    <row r="86" customFormat="false" ht="15.75" hidden="false" customHeight="false" outlineLevel="0" collapsed="false">
      <c r="A86" s="3" t="s">
        <v>69</v>
      </c>
    </row>
    <row r="88" customFormat="false" ht="12.75" hidden="false" customHeight="false" outlineLevel="0" collapsed="false">
      <c r="B88" s="0" t="s">
        <v>70</v>
      </c>
    </row>
    <row r="90" customFormat="false" ht="12.75" hidden="false" customHeight="false" outlineLevel="0" collapsed="false">
      <c r="B90" s="5" t="n">
        <v>1</v>
      </c>
      <c r="C90" s="0" t="s">
        <v>71</v>
      </c>
    </row>
    <row r="91" customFormat="false" ht="12.75" hidden="false" customHeight="false" outlineLevel="0" collapsed="false">
      <c r="B91" s="5" t="n">
        <v>2</v>
      </c>
      <c r="C91" s="0" t="s">
        <v>72</v>
      </c>
    </row>
    <row r="92" customFormat="false" ht="12.75" hidden="false" customHeight="false" outlineLevel="0" collapsed="false">
      <c r="B92" s="5" t="n">
        <v>3</v>
      </c>
      <c r="C92" s="0" t="s">
        <v>73</v>
      </c>
    </row>
    <row r="93" customFormat="false" ht="12.75" hidden="false" customHeight="false" outlineLevel="0" collapsed="false">
      <c r="B93" s="5" t="n">
        <v>4</v>
      </c>
      <c r="C93" s="0" t="s">
        <v>74</v>
      </c>
    </row>
    <row r="96" customFormat="false" ht="12.75" hidden="false" customHeight="false" outlineLevel="0" collapsed="false">
      <c r="B96" s="7" t="s">
        <v>75</v>
      </c>
    </row>
    <row r="97" customFormat="false" ht="12.75" hidden="false" customHeight="false" outlineLevel="0" collapsed="false">
      <c r="B97" s="5" t="n">
        <v>1</v>
      </c>
      <c r="C97" s="0" t="s">
        <v>76</v>
      </c>
    </row>
    <row r="98" customFormat="false" ht="12.75" hidden="false" customHeight="false" outlineLevel="0" collapsed="false">
      <c r="B98" s="5" t="n">
        <v>2</v>
      </c>
      <c r="C98" s="0" t="s">
        <v>77</v>
      </c>
    </row>
    <row r="99" customFormat="false" ht="12.75" hidden="false" customHeight="false" outlineLevel="0" collapsed="false">
      <c r="B99" s="5" t="n">
        <v>3</v>
      </c>
      <c r="C99" s="0" t="s">
        <v>78</v>
      </c>
    </row>
    <row r="101" customFormat="false" ht="12.75" hidden="false" customHeight="false" outlineLevel="0" collapsed="false">
      <c r="B101" s="7" t="s">
        <v>79</v>
      </c>
    </row>
    <row r="102" customFormat="false" ht="12.75" hidden="false" customHeight="false" outlineLevel="0" collapsed="false">
      <c r="B102" s="5" t="n">
        <v>1</v>
      </c>
      <c r="C102" s="0" t="s">
        <v>80</v>
      </c>
    </row>
    <row r="103" customFormat="false" ht="12.75" hidden="false" customHeight="false" outlineLevel="0" collapsed="false">
      <c r="B103" s="5" t="n">
        <v>2</v>
      </c>
      <c r="C103" s="0" t="s">
        <v>81</v>
      </c>
    </row>
    <row r="104" customFormat="false" ht="12.75" hidden="false" customHeight="false" outlineLevel="0" collapsed="false">
      <c r="B104" s="5" t="n">
        <v>3</v>
      </c>
      <c r="C104" s="0" t="s">
        <v>82</v>
      </c>
    </row>
    <row r="105" customFormat="false" ht="12.75" hidden="false" customHeight="false" outlineLevel="0" collapsed="false">
      <c r="B105" s="5"/>
      <c r="C105" s="0" t="s">
        <v>83</v>
      </c>
    </row>
    <row r="106" customFormat="false" ht="12.75" hidden="false" customHeight="false" outlineLevel="0" collapsed="false">
      <c r="B106" s="5" t="n">
        <v>4</v>
      </c>
      <c r="C106" s="0" t="s">
        <v>84</v>
      </c>
    </row>
    <row r="107" customFormat="false" ht="12.75" hidden="false" customHeight="false" outlineLevel="0" collapsed="false">
      <c r="B107" s="5" t="n">
        <v>5</v>
      </c>
      <c r="C107" s="0" t="s">
        <v>85</v>
      </c>
    </row>
    <row r="108" customFormat="false" ht="12.75" hidden="false" customHeight="false" outlineLevel="0" collapsed="false">
      <c r="B108" s="5" t="n">
        <v>6</v>
      </c>
      <c r="C108" s="0" t="s">
        <v>86</v>
      </c>
    </row>
    <row r="110" customFormat="false" ht="12.75" hidden="false" customHeight="false" outlineLevel="0" collapsed="false">
      <c r="B110" s="7" t="s">
        <v>87</v>
      </c>
    </row>
    <row r="111" customFormat="false" ht="12.75" hidden="false" customHeight="false" outlineLevel="0" collapsed="false">
      <c r="B111" s="5" t="n">
        <v>1</v>
      </c>
      <c r="C111" s="0" t="s">
        <v>88</v>
      </c>
    </row>
    <row r="112" customFormat="false" ht="12.75" hidden="false" customHeight="false" outlineLevel="0" collapsed="false">
      <c r="B112" s="5" t="n">
        <v>2</v>
      </c>
      <c r="C112" s="0" t="s">
        <v>89</v>
      </c>
    </row>
    <row r="113" customFormat="false" ht="12.75" hidden="false" customHeight="false" outlineLevel="0" collapsed="false">
      <c r="B113" s="5" t="n">
        <v>3</v>
      </c>
      <c r="C113" s="0" t="s">
        <v>90</v>
      </c>
    </row>
    <row r="114" customFormat="false" ht="12.75" hidden="false" customHeight="false" outlineLevel="0" collapsed="false">
      <c r="B114" s="5" t="n">
        <v>4</v>
      </c>
      <c r="C114" s="0" t="s">
        <v>78</v>
      </c>
    </row>
    <row r="116" customFormat="false" ht="12.75" hidden="false" customHeight="false" outlineLevel="0" collapsed="false">
      <c r="B116" s="7" t="s">
        <v>91</v>
      </c>
      <c r="C116" s="7"/>
      <c r="D116" s="7"/>
    </row>
    <row r="117" customFormat="false" ht="12.75" hidden="false" customHeight="false" outlineLevel="0" collapsed="false">
      <c r="C117" s="0" t="s">
        <v>92</v>
      </c>
    </row>
    <row r="119" customFormat="false" ht="12.75" hidden="false" customHeight="false" outlineLevel="0" collapsed="false">
      <c r="B119" s="5" t="n">
        <v>1</v>
      </c>
      <c r="C119" s="0" t="s">
        <v>93</v>
      </c>
    </row>
    <row r="120" customFormat="false" ht="12.75" hidden="false" customHeight="false" outlineLevel="0" collapsed="false">
      <c r="B120" s="5"/>
      <c r="C120" s="0" t="s">
        <v>94</v>
      </c>
    </row>
    <row r="121" customFormat="false" ht="12.75" hidden="false" customHeight="false" outlineLevel="0" collapsed="false">
      <c r="B121" s="5" t="n">
        <v>2</v>
      </c>
      <c r="C121" s="0" t="s">
        <v>77</v>
      </c>
    </row>
    <row r="122" customFormat="false" ht="12.75" hidden="false" customHeight="false" outlineLevel="0" collapsed="false">
      <c r="B122" s="5" t="n">
        <v>3</v>
      </c>
      <c r="C122" s="0" t="s">
        <v>78</v>
      </c>
    </row>
    <row r="125" customFormat="false" ht="15.75" hidden="false" customHeight="false" outlineLevel="0" collapsed="false">
      <c r="A125" s="2" t="s">
        <v>95</v>
      </c>
    </row>
    <row r="127" customFormat="false" ht="12.75" hidden="false" customHeight="false" outlineLevel="0" collapsed="false">
      <c r="B127" s="5" t="n">
        <v>1</v>
      </c>
      <c r="C127" s="0" t="s">
        <v>96</v>
      </c>
    </row>
    <row r="128" customFormat="false" ht="12.75" hidden="false" customHeight="false" outlineLevel="0" collapsed="false">
      <c r="B128" s="5" t="n">
        <v>2</v>
      </c>
      <c r="C128" s="0" t="s">
        <v>97</v>
      </c>
    </row>
    <row r="129" customFormat="false" ht="12.75" hidden="false" customHeight="false" outlineLevel="0" collapsed="false">
      <c r="B129" s="5" t="n">
        <v>3</v>
      </c>
      <c r="C129" s="0" t="s">
        <v>98</v>
      </c>
    </row>
    <row r="130" customFormat="false" ht="12.75" hidden="false" customHeight="false" outlineLevel="0" collapsed="false">
      <c r="B130" s="5" t="n">
        <v>4</v>
      </c>
      <c r="C130" s="0" t="s">
        <v>99</v>
      </c>
    </row>
    <row r="131" customFormat="false" ht="12.75" hidden="false" customHeight="false" outlineLevel="0" collapsed="false">
      <c r="B131" s="5" t="n">
        <v>5</v>
      </c>
      <c r="C131" s="0" t="s">
        <v>100</v>
      </c>
    </row>
    <row r="132" customFormat="false" ht="12.75" hidden="false" customHeight="false" outlineLevel="0" collapsed="false">
      <c r="B132" s="5" t="n">
        <v>6</v>
      </c>
      <c r="C132" s="0" t="s">
        <v>101</v>
      </c>
    </row>
    <row r="133" customFormat="false" ht="12.75" hidden="false" customHeight="false" outlineLevel="0" collapsed="false">
      <c r="B133" s="5" t="n">
        <v>6</v>
      </c>
      <c r="C133" s="0" t="s">
        <v>102</v>
      </c>
    </row>
    <row r="134" customFormat="false" ht="12.75" hidden="false" customHeight="false" outlineLevel="0" collapsed="false">
      <c r="B134" s="5"/>
      <c r="C134" s="0" t="s">
        <v>103</v>
      </c>
    </row>
    <row r="135" customFormat="false" ht="12.75" hidden="false" customHeight="false" outlineLevel="0" collapsed="false">
      <c r="B135" s="5" t="n">
        <v>7</v>
      </c>
      <c r="C135" s="0" t="s">
        <v>104</v>
      </c>
    </row>
    <row r="136" customFormat="false" ht="12.75" hidden="false" customHeight="false" outlineLevel="0" collapsed="false">
      <c r="B136" s="5"/>
      <c r="C136" s="0" t="s">
        <v>105</v>
      </c>
    </row>
    <row r="137" customFormat="false" ht="12.75" hidden="false" customHeight="false" outlineLevel="0" collapsed="false">
      <c r="B137" s="5" t="n">
        <v>8</v>
      </c>
      <c r="C137" s="0" t="s">
        <v>106</v>
      </c>
    </row>
    <row r="138" customFormat="false" ht="12.75" hidden="false" customHeight="false" outlineLevel="0" collapsed="false">
      <c r="B138" s="5"/>
      <c r="C138" s="0" t="s">
        <v>107</v>
      </c>
    </row>
    <row r="139" customFormat="false" ht="12.75" hidden="false" customHeight="false" outlineLevel="0" collapsed="false">
      <c r="B139" s="5" t="n">
        <v>9</v>
      </c>
      <c r="C139" s="0" t="s">
        <v>108</v>
      </c>
    </row>
    <row r="140" customFormat="false" ht="12.75" hidden="false" customHeight="false" outlineLevel="0" collapsed="false">
      <c r="B140" s="5" t="n">
        <v>10</v>
      </c>
      <c r="C140" s="0" t="s">
        <v>109</v>
      </c>
    </row>
    <row r="141" customFormat="false" ht="12.75" hidden="false" customHeight="false" outlineLevel="0" collapsed="false">
      <c r="B141" s="5" t="n">
        <v>11</v>
      </c>
      <c r="C141" s="0" t="s">
        <v>110</v>
      </c>
    </row>
    <row r="142" customFormat="false" ht="12.75" hidden="false" customHeight="false" outlineLevel="0" collapsed="false">
      <c r="B142" s="5" t="n">
        <v>12</v>
      </c>
      <c r="C142" s="0" t="s">
        <v>111</v>
      </c>
    </row>
    <row r="143" customFormat="false" ht="12.75" hidden="false" customHeight="false" outlineLevel="0" collapsed="false">
      <c r="B143" s="5"/>
      <c r="C143" s="0" t="s">
        <v>112</v>
      </c>
    </row>
    <row r="144" customFormat="false" ht="12.75" hidden="false" customHeight="false" outlineLevel="0" collapsed="false">
      <c r="B144" s="5"/>
    </row>
    <row r="146" customFormat="false" ht="12.75" hidden="false" customHeight="false" outlineLevel="0" collapsed="false">
      <c r="B146" s="7" t="s">
        <v>113</v>
      </c>
    </row>
    <row r="147" customFormat="false" ht="12.75" hidden="false" customHeight="false" outlineLevel="0" collapsed="false">
      <c r="C147" s="0" t="s">
        <v>114</v>
      </c>
    </row>
    <row r="148" customFormat="false" ht="12.75" hidden="false" customHeight="false" outlineLevel="0" collapsed="false">
      <c r="C148" s="0" t="s">
        <v>115</v>
      </c>
    </row>
    <row r="149" customFormat="false" ht="12.75" hidden="false" customHeight="false" outlineLevel="0" collapsed="false">
      <c r="C149" s="0" t="s">
        <v>116</v>
      </c>
    </row>
    <row r="150" customFormat="false" ht="12.75" hidden="false" customHeight="false" outlineLevel="0" collapsed="false">
      <c r="B150" s="5" t="n">
        <v>1</v>
      </c>
      <c r="C150" s="0" t="s">
        <v>117</v>
      </c>
    </row>
    <row r="151" customFormat="false" ht="12.75" hidden="false" customHeight="false" outlineLevel="0" collapsed="false">
      <c r="B151" s="5" t="n">
        <v>2</v>
      </c>
      <c r="C151" s="0" t="s">
        <v>118</v>
      </c>
    </row>
    <row r="152" customFormat="false" ht="12.75" hidden="false" customHeight="false" outlineLevel="0" collapsed="false">
      <c r="B152" s="5" t="n">
        <v>3</v>
      </c>
      <c r="C152" s="0" t="s">
        <v>119</v>
      </c>
    </row>
    <row r="153" customFormat="false" ht="12.75" hidden="false" customHeight="false" outlineLevel="0" collapsed="false">
      <c r="B153" s="5"/>
      <c r="C153" s="0" t="s">
        <v>120</v>
      </c>
    </row>
    <row r="154" customFormat="false" ht="12.75" hidden="false" customHeight="false" outlineLevel="0" collapsed="false">
      <c r="B154" s="5"/>
      <c r="C154" s="0" t="s">
        <v>121</v>
      </c>
    </row>
    <row r="155" customFormat="false" ht="12.75" hidden="false" customHeight="false" outlineLevel="0" collapsed="false">
      <c r="B155" s="5" t="n">
        <v>4</v>
      </c>
      <c r="C155" s="0" t="s">
        <v>122</v>
      </c>
    </row>
    <row r="156" customFormat="false" ht="12.75" hidden="false" customHeight="false" outlineLevel="0" collapsed="false">
      <c r="B156" s="5"/>
      <c r="C156" s="0" t="s">
        <v>123</v>
      </c>
    </row>
    <row r="157" customFormat="false" ht="12.75" hidden="false" customHeight="false" outlineLevel="0" collapsed="false">
      <c r="B157" s="5"/>
      <c r="C157" s="0" t="s">
        <v>124</v>
      </c>
    </row>
    <row r="158" customFormat="false" ht="12.75" hidden="false" customHeight="false" outlineLevel="0" collapsed="false">
      <c r="B158" s="5" t="n">
        <v>5</v>
      </c>
      <c r="C158" s="0" t="s">
        <v>125</v>
      </c>
    </row>
    <row r="159" customFormat="false" ht="12.75" hidden="false" customHeight="false" outlineLevel="0" collapsed="false">
      <c r="B159" s="5"/>
      <c r="C159" s="0" t="s">
        <v>126</v>
      </c>
    </row>
    <row r="160" customFormat="false" ht="12.75" hidden="false" customHeight="false" outlineLevel="0" collapsed="false">
      <c r="B160" s="5" t="n">
        <v>6</v>
      </c>
      <c r="C160" s="0" t="s">
        <v>127</v>
      </c>
    </row>
    <row r="161" customFormat="false" ht="12.75" hidden="false" customHeight="false" outlineLevel="0" collapsed="false">
      <c r="B161" s="5"/>
      <c r="C161" s="0" t="s">
        <v>128</v>
      </c>
    </row>
    <row r="162" customFormat="false" ht="12.75" hidden="false" customHeight="false" outlineLevel="0" collapsed="false">
      <c r="B162" s="5" t="n">
        <v>7</v>
      </c>
      <c r="C162" s="0" t="s">
        <v>129</v>
      </c>
    </row>
    <row r="165" customFormat="false" ht="12.75" hidden="false" customHeight="false" outlineLevel="0" collapsed="false">
      <c r="B165" s="7" t="s">
        <v>130</v>
      </c>
    </row>
    <row r="166" customFormat="false" ht="12.75" hidden="false" customHeight="false" outlineLevel="0" collapsed="false">
      <c r="C166" s="0" t="s">
        <v>131</v>
      </c>
    </row>
    <row r="167" customFormat="false" ht="12.75" hidden="false" customHeight="false" outlineLevel="0" collapsed="false">
      <c r="B167" s="5" t="n">
        <v>1</v>
      </c>
      <c r="C167" s="0" t="s">
        <v>132</v>
      </c>
    </row>
    <row r="168" customFormat="false" ht="12.75" hidden="false" customHeight="false" outlineLevel="0" collapsed="false">
      <c r="B168" s="5" t="n">
        <v>2</v>
      </c>
      <c r="C168" s="0" t="s">
        <v>133</v>
      </c>
    </row>
    <row r="169" customFormat="false" ht="12.75" hidden="false" customHeight="false" outlineLevel="0" collapsed="false">
      <c r="B169" s="5" t="n">
        <v>3</v>
      </c>
      <c r="C169" s="0" t="s">
        <v>134</v>
      </c>
    </row>
    <row r="170" customFormat="false" ht="12.75" hidden="false" customHeight="false" outlineLevel="0" collapsed="false">
      <c r="C170" s="0" t="s">
        <v>135</v>
      </c>
    </row>
    <row r="171" customFormat="false" ht="12.75" hidden="false" customHeight="false" outlineLevel="0" collapsed="false">
      <c r="C171" s="0" t="s">
        <v>136</v>
      </c>
    </row>
    <row r="172" customFormat="false" ht="12.75" hidden="false" customHeight="false" outlineLevel="0" collapsed="false">
      <c r="C172" s="0" t="s">
        <v>137</v>
      </c>
    </row>
    <row r="173" customFormat="false" ht="12.75" hidden="false" customHeight="false" outlineLevel="0" collapsed="false">
      <c r="C173" s="0" t="s">
        <v>138</v>
      </c>
    </row>
    <row r="176" customFormat="false" ht="15.75" hidden="false" customHeight="false" outlineLevel="0" collapsed="false">
      <c r="A176" s="2" t="s">
        <v>139</v>
      </c>
    </row>
    <row r="177" customFormat="false" ht="12.75" hidden="false" customHeight="false" outlineLevel="0" collapsed="false">
      <c r="B177" s="5" t="n">
        <v>1</v>
      </c>
      <c r="C177" s="0" t="s">
        <v>140</v>
      </c>
    </row>
    <row r="178" customFormat="false" ht="12.75" hidden="false" customHeight="false" outlineLevel="0" collapsed="false">
      <c r="B178" s="5" t="n">
        <v>2</v>
      </c>
      <c r="C178" s="0" t="s">
        <v>141</v>
      </c>
    </row>
    <row r="179" customFormat="false" ht="12.75" hidden="false" customHeight="false" outlineLevel="0" collapsed="false">
      <c r="B179" s="5" t="n">
        <v>3</v>
      </c>
      <c r="C179" s="0" t="s">
        <v>142</v>
      </c>
    </row>
    <row r="180" customFormat="false" ht="12.75" hidden="false" customHeight="false" outlineLevel="0" collapsed="false">
      <c r="B180" s="5" t="n">
        <v>4</v>
      </c>
      <c r="C180" s="0" t="s">
        <v>143</v>
      </c>
    </row>
    <row r="181" customFormat="false" ht="12.75" hidden="false" customHeight="false" outlineLevel="0" collapsed="false">
      <c r="B181" s="5" t="n">
        <v>5</v>
      </c>
      <c r="C181" s="0" t="s">
        <v>144</v>
      </c>
    </row>
    <row r="182" customFormat="false" ht="12.75" hidden="false" customHeight="false" outlineLevel="0" collapsed="false">
      <c r="B182" s="5" t="n">
        <v>5</v>
      </c>
      <c r="C182" s="0" t="s">
        <v>145</v>
      </c>
    </row>
    <row r="183" customFormat="false" ht="12.75" hidden="false" customHeight="false" outlineLevel="0" collapsed="false">
      <c r="B183" s="5"/>
      <c r="C183" s="0" t="s">
        <v>146</v>
      </c>
    </row>
    <row r="184" customFormat="false" ht="12.75" hidden="false" customHeight="false" outlineLevel="0" collapsed="false">
      <c r="B184" s="5" t="n">
        <v>6</v>
      </c>
      <c r="C184" s="0" t="s">
        <v>147</v>
      </c>
    </row>
    <row r="185" customFormat="false" ht="12.75" hidden="false" customHeight="false" outlineLevel="0" collapsed="false">
      <c r="B185" s="5"/>
      <c r="C185" s="0" t="s">
        <v>148</v>
      </c>
    </row>
    <row r="186" customFormat="false" ht="12.75" hidden="false" customHeight="false" outlineLevel="0" collapsed="false">
      <c r="B186" s="5" t="n">
        <v>7</v>
      </c>
      <c r="C186" s="0" t="s">
        <v>149</v>
      </c>
    </row>
    <row r="189" customFormat="false" ht="15.75" hidden="false" customHeight="false" outlineLevel="0" collapsed="false">
      <c r="A189" s="2" t="s">
        <v>150</v>
      </c>
    </row>
    <row r="190" customFormat="false" ht="12.75" hidden="false" customHeight="false" outlineLevel="0" collapsed="false">
      <c r="B190" s="5" t="n">
        <v>1</v>
      </c>
      <c r="C190" s="0" t="s">
        <v>151</v>
      </c>
    </row>
    <row r="191" customFormat="false" ht="12.75" hidden="false" customHeight="false" outlineLevel="0" collapsed="false">
      <c r="B191" s="5" t="n">
        <v>2</v>
      </c>
      <c r="C191" s="0" t="s">
        <v>152</v>
      </c>
    </row>
    <row r="192" customFormat="false" ht="12.75" hidden="false" customHeight="false" outlineLevel="0" collapsed="false">
      <c r="B192" s="5" t="n">
        <v>3</v>
      </c>
      <c r="C192" s="0" t="s">
        <v>153</v>
      </c>
    </row>
    <row r="193" customFormat="false" ht="12.75" hidden="false" customHeight="false" outlineLevel="0" collapsed="false">
      <c r="B193" s="5" t="n">
        <v>4</v>
      </c>
      <c r="C193" s="0" t="s">
        <v>154</v>
      </c>
    </row>
    <row r="194" customFormat="false" ht="12.75" hidden="false" customHeight="false" outlineLevel="0" collapsed="false">
      <c r="B194" s="5" t="n">
        <v>5</v>
      </c>
      <c r="C194" s="0" t="s">
        <v>155</v>
      </c>
    </row>
    <row r="196" customFormat="false" ht="15.75" hidden="false" customHeight="false" outlineLevel="0" collapsed="false">
      <c r="A196" s="3" t="s">
        <v>156</v>
      </c>
    </row>
    <row r="198" customFormat="false" ht="12.75" hidden="false" customHeight="false" outlineLevel="0" collapsed="false">
      <c r="B198" s="0" t="n">
        <v>1</v>
      </c>
      <c r="C198" s="0" t="s">
        <v>157</v>
      </c>
    </row>
    <row r="199" customFormat="false" ht="12.75" hidden="false" customHeight="false" outlineLevel="0" collapsed="false">
      <c r="B199" s="0" t="n">
        <v>2</v>
      </c>
      <c r="C199" s="0" t="s">
        <v>158</v>
      </c>
    </row>
    <row r="200" customFormat="false" ht="12.75" hidden="false" customHeight="false" outlineLevel="0" collapsed="false">
      <c r="B200" s="0" t="n">
        <v>3</v>
      </c>
      <c r="C200" s="0" t="s">
        <v>159</v>
      </c>
    </row>
    <row r="202" customFormat="false" ht="15.75" hidden="false" customHeight="false" outlineLevel="0" collapsed="false">
      <c r="A202" s="2" t="s">
        <v>160</v>
      </c>
    </row>
    <row r="203" customFormat="false" ht="12.75" hidden="false" customHeight="false" outlineLevel="0" collapsed="false">
      <c r="B203" s="0" t="s">
        <v>161</v>
      </c>
    </row>
    <row r="204" customFormat="false" ht="12.75" hidden="false" customHeight="false" outlineLevel="0" collapsed="false">
      <c r="B204" s="5" t="n">
        <v>1</v>
      </c>
      <c r="C204" s="0" t="s">
        <v>162</v>
      </c>
    </row>
    <row r="205" customFormat="false" ht="12.75" hidden="false" customHeight="false" outlineLevel="0" collapsed="false">
      <c r="B205" s="5" t="n">
        <v>2</v>
      </c>
      <c r="C205" s="0" t="s">
        <v>163</v>
      </c>
    </row>
    <row r="206" customFormat="false" ht="12.75" hidden="false" customHeight="false" outlineLevel="0" collapsed="false">
      <c r="B206" s="5" t="n">
        <v>3</v>
      </c>
      <c r="C206" s="0" t="s">
        <v>164</v>
      </c>
    </row>
    <row r="207" customFormat="false" ht="12.75" hidden="false" customHeight="false" outlineLevel="0" collapsed="false">
      <c r="B207" s="5" t="n">
        <v>4</v>
      </c>
      <c r="C207" s="0" t="s">
        <v>165</v>
      </c>
    </row>
    <row r="208" customFormat="false" ht="12.75" hidden="false" customHeight="false" outlineLevel="0" collapsed="false">
      <c r="B208" s="5" t="n">
        <v>5</v>
      </c>
      <c r="C208" s="0" t="s">
        <v>166</v>
      </c>
    </row>
    <row r="209" customFormat="false" ht="12.75" hidden="false" customHeight="false" outlineLevel="0" collapsed="false">
      <c r="B209" s="5" t="n">
        <v>6</v>
      </c>
      <c r="C209" s="0" t="s">
        <v>167</v>
      </c>
    </row>
    <row r="210" customFormat="false" ht="12.75" hidden="false" customHeight="false" outlineLevel="0" collapsed="false">
      <c r="B210" s="5" t="n">
        <v>7</v>
      </c>
      <c r="C210" s="0" t="s">
        <v>168</v>
      </c>
    </row>
    <row r="212" customFormat="false" ht="12.75" hidden="false" customHeight="false" outlineLevel="0" collapsed="false">
      <c r="B212" s="0" t="s">
        <v>169</v>
      </c>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65" fitToWidth="1" fitToHeight="1" pageOrder="downThenOver" orientation="portrait" blackAndWhite="false" draft="false" cellComments="none" horizontalDpi="300" verticalDpi="300" copies="1"/>
  <headerFooter differentFirst="false" differentOddEven="false">
    <oddHeader/>
    <oddFooter/>
  </headerFooter>
  <rowBreaks count="2" manualBreakCount="2">
    <brk id="75" man="true" max="16383" min="0"/>
    <brk id="150" man="true" max="16383" min="0"/>
  </rowBreaks>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240"/>
  <sheetViews>
    <sheetView showFormulas="false" showGridLines="false" showRowColHeaders="true" showZeros="true" rightToLeft="false" tabSelected="false" showOutlineSymbols="true" defaultGridColor="true" view="normal" topLeftCell="A1" colorId="64" zoomScale="65" zoomScaleNormal="65" zoomScalePageLayoutView="100" workbookViewId="0">
      <pane xSplit="2" ySplit="0" topLeftCell="C1" activePane="topRight" state="frozen"/>
      <selection pane="topLeft" activeCell="A1" activeCellId="0" sqref="A1"/>
      <selection pane="topRight" activeCell="Z47" activeCellId="0" sqref="Z47:Z73"/>
    </sheetView>
  </sheetViews>
  <sheetFormatPr defaultColWidth="9.13671875" defaultRowHeight="12.75" customHeight="true" zeroHeight="false" outlineLevelRow="0" outlineLevelCol="0"/>
  <cols>
    <col collapsed="false" customWidth="true" hidden="false" outlineLevel="0" max="1" min="1" style="140" width="23.85"/>
    <col collapsed="false" customWidth="true" hidden="false" outlineLevel="0" max="3" min="2" style="140" width="14.85"/>
    <col collapsed="false" customWidth="true" hidden="false" outlineLevel="0" max="4" min="4" style="140" width="34.13"/>
    <col collapsed="false" customWidth="true" hidden="false" outlineLevel="0" max="5" min="5" style="140" width="17.28"/>
    <col collapsed="false" customWidth="true" hidden="false" outlineLevel="0" max="11" min="6" style="140" width="14.85"/>
    <col collapsed="false" customWidth="true" hidden="false" outlineLevel="0" max="12" min="12" style="140" width="15.28"/>
    <col collapsed="false" customWidth="true" hidden="false" outlineLevel="0" max="17" min="13" style="140" width="14.85"/>
    <col collapsed="false" customWidth="true" hidden="false" outlineLevel="0" max="18" min="18" style="140" width="15.56"/>
    <col collapsed="false" customWidth="true" hidden="false" outlineLevel="0" max="23" min="19" style="140" width="14.85"/>
    <col collapsed="false" customWidth="true" hidden="false" outlineLevel="0" max="24" min="24" style="140" width="15.41"/>
    <col collapsed="false" customWidth="true" hidden="false" outlineLevel="0" max="33" min="25" style="140" width="14.85"/>
    <col collapsed="false" customWidth="true" hidden="false" outlineLevel="0" max="34" min="34" style="140" width="2.7"/>
    <col collapsed="false" customWidth="true" hidden="false" outlineLevel="0" max="35" min="35" style="203" width="17.42"/>
    <col collapsed="false" customWidth="true" hidden="false" outlineLevel="0" max="36" min="36" style="203" width="16.13"/>
    <col collapsed="false" customWidth="true" hidden="false" outlineLevel="0" max="37" min="37" style="203" width="14.56"/>
    <col collapsed="false" customWidth="false" hidden="false" outlineLevel="0" max="38" min="38" style="203" width="9.14"/>
    <col collapsed="false" customWidth="true" hidden="false" outlineLevel="0" max="39" min="39" style="440" width="13.28"/>
    <col collapsed="false" customWidth="true" hidden="false" outlineLevel="0" max="40" min="40" style="140" width="11.56"/>
    <col collapsed="false" customWidth="true" hidden="false" outlineLevel="0" max="41" min="41" style="140" width="14.56"/>
    <col collapsed="false" customWidth="false" hidden="false" outlineLevel="0" max="257" min="42" style="140" width="9.14"/>
  </cols>
  <sheetData>
    <row r="1" customFormat="false" ht="12.75" hidden="false" customHeight="true" outlineLevel="0" collapsed="false">
      <c r="A1" s="142" t="n">
        <f aca="false">+M38</f>
        <v>0</v>
      </c>
      <c r="D1" s="8"/>
      <c r="E1" s="8"/>
      <c r="F1" s="8"/>
      <c r="G1" s="8"/>
      <c r="H1" s="8"/>
      <c r="I1" s="8"/>
      <c r="J1" s="8"/>
      <c r="K1" s="8"/>
      <c r="L1" s="8"/>
      <c r="M1" s="8"/>
      <c r="N1" s="8"/>
      <c r="O1" s="8"/>
    </row>
    <row r="2" customFormat="false" ht="12.75" hidden="false" customHeight="true" outlineLevel="0" collapsed="false">
      <c r="A2" s="183" t="s">
        <v>326</v>
      </c>
      <c r="D2" s="8"/>
      <c r="E2" s="8"/>
      <c r="F2" s="8"/>
      <c r="G2" s="8"/>
      <c r="H2" s="8"/>
      <c r="I2" s="8"/>
      <c r="J2" s="8"/>
      <c r="K2" s="8"/>
      <c r="L2" s="8"/>
      <c r="M2" s="8"/>
      <c r="N2" s="8"/>
      <c r="O2" s="8"/>
    </row>
    <row r="3" customFormat="false" ht="12.75" hidden="false" customHeight="true" outlineLevel="0" collapsed="false">
      <c r="A3" s="187" t="s">
        <v>327</v>
      </c>
      <c r="B3" s="188" t="s">
        <v>499</v>
      </c>
      <c r="C3" s="188" t="s">
        <v>500</v>
      </c>
      <c r="D3" s="8"/>
      <c r="E3" s="8"/>
      <c r="F3" s="8"/>
      <c r="G3" s="8"/>
      <c r="H3" s="8"/>
      <c r="I3" s="8"/>
      <c r="J3" s="8"/>
      <c r="K3" s="8"/>
      <c r="L3" s="8"/>
      <c r="M3" s="8"/>
      <c r="N3" s="8"/>
      <c r="O3" s="8"/>
    </row>
    <row r="4" customFormat="false" ht="12.75" hidden="false" customHeight="true" outlineLevel="0" collapsed="false">
      <c r="A4" s="187" t="s">
        <v>330</v>
      </c>
      <c r="B4" s="392" t="n">
        <f aca="false">'Roll-1'!B4</f>
        <v>36982</v>
      </c>
      <c r="C4" s="0"/>
      <c r="D4" s="8"/>
      <c r="E4" s="8"/>
      <c r="F4" s="8"/>
      <c r="G4" s="8"/>
      <c r="H4" s="8"/>
      <c r="I4" s="8"/>
      <c r="J4" s="191" t="s">
        <v>331</v>
      </c>
      <c r="K4" s="8"/>
      <c r="L4" s="8"/>
      <c r="M4" s="8"/>
      <c r="N4" s="8"/>
      <c r="O4" s="8"/>
    </row>
    <row r="5" customFormat="false" ht="12.75" hidden="false" customHeight="true" outlineLevel="0" collapsed="false">
      <c r="A5" s="187" t="s">
        <v>332</v>
      </c>
      <c r="B5" s="393" t="n">
        <f aca="false">'Roll-1'!B5</f>
        <v>37005</v>
      </c>
      <c r="C5" s="0"/>
      <c r="J5" s="193" t="s">
        <v>333</v>
      </c>
      <c r="V5" s="87"/>
      <c r="W5" s="87"/>
      <c r="X5" s="87"/>
      <c r="Y5" s="87"/>
      <c r="Z5" s="87"/>
      <c r="AA5" s="87"/>
    </row>
    <row r="6" customFormat="false" ht="12.75" hidden="false" customHeight="true" outlineLevel="0" collapsed="false">
      <c r="A6" s="187" t="s">
        <v>334</v>
      </c>
      <c r="B6" s="194" t="n">
        <f aca="false">+Input!G4</f>
        <v>0</v>
      </c>
      <c r="C6" s="0"/>
      <c r="E6" s="199"/>
      <c r="J6" s="193" t="s">
        <v>335</v>
      </c>
      <c r="K6" s="195" t="s">
        <v>336</v>
      </c>
      <c r="L6" s="196"/>
      <c r="M6" s="196"/>
      <c r="N6" s="196"/>
      <c r="O6" s="196"/>
      <c r="P6" s="196"/>
      <c r="Q6" s="196"/>
      <c r="R6" s="197"/>
      <c r="S6" s="22" t="s">
        <v>337</v>
      </c>
      <c r="T6" s="22"/>
      <c r="V6" s="195" t="s">
        <v>338</v>
      </c>
      <c r="W6" s="196"/>
      <c r="X6" s="196"/>
      <c r="Y6" s="196"/>
      <c r="Z6" s="196"/>
      <c r="AA6" s="197"/>
    </row>
    <row r="7" customFormat="false" ht="12.75" hidden="false" customHeight="true" outlineLevel="0" collapsed="false">
      <c r="B7" s="198"/>
      <c r="C7" s="0"/>
      <c r="D7" s="87"/>
      <c r="E7" s="199"/>
      <c r="J7" s="193" t="s">
        <v>339</v>
      </c>
      <c r="K7" s="200"/>
      <c r="L7" s="201" t="s">
        <v>340</v>
      </c>
      <c r="M7" s="201" t="s">
        <v>340</v>
      </c>
      <c r="N7" s="201" t="s">
        <v>340</v>
      </c>
      <c r="O7" s="201" t="s">
        <v>340</v>
      </c>
      <c r="P7" s="201" t="s">
        <v>340</v>
      </c>
      <c r="Q7" s="201" t="s">
        <v>340</v>
      </c>
      <c r="R7" s="202" t="s">
        <v>174</v>
      </c>
      <c r="S7" s="203" t="s">
        <v>341</v>
      </c>
      <c r="T7" s="203" t="s">
        <v>342</v>
      </c>
      <c r="V7" s="204" t="s">
        <v>343</v>
      </c>
      <c r="W7" s="87"/>
      <c r="X7" s="87"/>
      <c r="Y7" s="87"/>
      <c r="Z7" s="87"/>
      <c r="AA7" s="118"/>
    </row>
    <row r="8" customFormat="false" ht="12.75" hidden="false" customHeight="true" outlineLevel="0" collapsed="false">
      <c r="A8" s="205" t="s">
        <v>344</v>
      </c>
      <c r="C8" s="0"/>
      <c r="D8" s="206"/>
      <c r="E8" s="450" t="s">
        <v>345</v>
      </c>
      <c r="G8" s="142" t="s">
        <v>346</v>
      </c>
      <c r="H8" s="142"/>
      <c r="J8" s="208" t="s">
        <v>347</v>
      </c>
      <c r="K8" s="209" t="s">
        <v>348</v>
      </c>
      <c r="L8" s="87"/>
      <c r="M8" s="87"/>
      <c r="N8" s="87"/>
      <c r="O8" s="87"/>
      <c r="P8" s="87"/>
      <c r="Q8" s="72"/>
      <c r="R8" s="118"/>
      <c r="V8" s="204" t="s">
        <v>349</v>
      </c>
      <c r="W8" s="87"/>
      <c r="X8" s="87"/>
      <c r="Y8" s="87"/>
      <c r="Z8" s="87"/>
      <c r="AA8" s="118"/>
    </row>
    <row r="9" customFormat="false" ht="12.75" hidden="false" customHeight="true" outlineLevel="0" collapsed="false">
      <c r="A9" s="140" t="s">
        <v>350</v>
      </c>
      <c r="C9" s="210"/>
      <c r="D9" s="211"/>
      <c r="E9" s="451" t="n">
        <f aca="false">+Input!G6</f>
        <v>0</v>
      </c>
      <c r="F9" s="8" t="s">
        <v>351</v>
      </c>
      <c r="G9" s="140" t="s">
        <v>352</v>
      </c>
      <c r="J9" s="213" t="n">
        <f aca="false">+Input!G27</f>
        <v>0</v>
      </c>
      <c r="K9" s="204" t="s">
        <v>353</v>
      </c>
      <c r="L9" s="150" t="n">
        <f aca="false">J9*10000</f>
        <v>0</v>
      </c>
      <c r="M9" s="150" t="n">
        <v>0</v>
      </c>
      <c r="N9" s="150" t="n">
        <v>0</v>
      </c>
      <c r="O9" s="150" t="n">
        <v>0</v>
      </c>
      <c r="P9" s="150" t="n">
        <v>0</v>
      </c>
      <c r="Q9" s="150" t="n">
        <v>0</v>
      </c>
      <c r="R9" s="214" t="n">
        <f aca="false">SUM(L9:Q9)</f>
        <v>0</v>
      </c>
      <c r="S9" s="215" t="n">
        <f aca="false">IF(R9&gt;=0,R9/1000000,0)</f>
        <v>0</v>
      </c>
      <c r="T9" s="215" t="n">
        <f aca="false">IF(R9&gt;=0,0,R9/1000000)</f>
        <v>0</v>
      </c>
      <c r="V9" s="204"/>
      <c r="W9" s="87"/>
      <c r="X9" s="87"/>
      <c r="Y9" s="87"/>
      <c r="Z9" s="87"/>
      <c r="AA9" s="118"/>
      <c r="AI9" s="395"/>
    </row>
    <row r="10" customFormat="false" ht="12.75" hidden="false" customHeight="true" outlineLevel="0" collapsed="false">
      <c r="A10" s="140" t="s">
        <v>354</v>
      </c>
      <c r="C10" s="210"/>
      <c r="D10" s="211"/>
      <c r="E10" s="451" t="n">
        <f aca="false">+Input!G7</f>
        <v>0</v>
      </c>
      <c r="F10" s="8" t="s">
        <v>351</v>
      </c>
      <c r="G10" s="140" t="s">
        <v>352</v>
      </c>
      <c r="J10" s="213" t="n">
        <f aca="false">+Input!G28</f>
        <v>0</v>
      </c>
      <c r="K10" s="204" t="s">
        <v>355</v>
      </c>
      <c r="L10" s="150" t="n">
        <f aca="false">J10*10000</f>
        <v>0</v>
      </c>
      <c r="M10" s="150" t="n">
        <v>0</v>
      </c>
      <c r="N10" s="150" t="n">
        <v>0</v>
      </c>
      <c r="O10" s="150" t="n">
        <v>0</v>
      </c>
      <c r="P10" s="150" t="n">
        <v>0</v>
      </c>
      <c r="Q10" s="150" t="n">
        <v>0</v>
      </c>
      <c r="R10" s="214" t="n">
        <f aca="false">SUM(L10:Q10)</f>
        <v>0</v>
      </c>
      <c r="S10" s="215" t="n">
        <f aca="false">IF(R10&gt;=0,R10/1000000,0)</f>
        <v>0</v>
      </c>
      <c r="T10" s="215" t="n">
        <f aca="false">IF(R10&gt;=0,0,R10/1000000)</f>
        <v>0</v>
      </c>
      <c r="V10" s="204" t="s">
        <v>356</v>
      </c>
      <c r="W10" s="87"/>
      <c r="X10" s="87"/>
      <c r="Y10" s="87"/>
      <c r="Z10" s="87"/>
      <c r="AA10" s="118"/>
    </row>
    <row r="11" customFormat="false" ht="12.75" hidden="false" customHeight="true" outlineLevel="0" collapsed="false">
      <c r="A11" s="140" t="s">
        <v>357</v>
      </c>
      <c r="E11" s="216" t="n">
        <v>0</v>
      </c>
      <c r="F11" s="8" t="s">
        <v>351</v>
      </c>
      <c r="G11" s="140" t="s">
        <v>358</v>
      </c>
      <c r="J11" s="213" t="n">
        <f aca="false">+Input!G29</f>
        <v>0</v>
      </c>
      <c r="K11" s="204" t="s">
        <v>359</v>
      </c>
      <c r="L11" s="150" t="n">
        <f aca="false">J11*10000</f>
        <v>0</v>
      </c>
      <c r="M11" s="150" t="n">
        <v>0</v>
      </c>
      <c r="N11" s="150" t="n">
        <v>0</v>
      </c>
      <c r="O11" s="150" t="n">
        <v>0</v>
      </c>
      <c r="P11" s="150" t="n">
        <v>0</v>
      </c>
      <c r="Q11" s="150" t="n">
        <v>0</v>
      </c>
      <c r="R11" s="214" t="n">
        <f aca="false">SUM(L11:Q11)</f>
        <v>0</v>
      </c>
      <c r="S11" s="215" t="n">
        <f aca="false">IF(R11&gt;=0,R11/1000000,0)</f>
        <v>0</v>
      </c>
      <c r="T11" s="215" t="n">
        <f aca="false">IF(R11&gt;=0,0,R11/1000000)</f>
        <v>0</v>
      </c>
      <c r="V11" s="204" t="s">
        <v>360</v>
      </c>
      <c r="W11" s="87"/>
      <c r="X11" s="87"/>
      <c r="Y11" s="87"/>
      <c r="Z11" s="87"/>
      <c r="AA11" s="118"/>
    </row>
    <row r="12" customFormat="false" ht="12.75" hidden="false" customHeight="true" outlineLevel="0" collapsed="false">
      <c r="A12" s="140" t="s">
        <v>361</v>
      </c>
      <c r="E12" s="216" t="n">
        <v>0</v>
      </c>
      <c r="F12" s="8" t="s">
        <v>351</v>
      </c>
      <c r="G12" s="140" t="s">
        <v>362</v>
      </c>
      <c r="J12" s="213" t="n">
        <f aca="false">+Input!G30</f>
        <v>0</v>
      </c>
      <c r="K12" s="204" t="s">
        <v>363</v>
      </c>
      <c r="L12" s="150" t="n">
        <f aca="false">J12*10000</f>
        <v>0</v>
      </c>
      <c r="M12" s="150" t="n">
        <v>0</v>
      </c>
      <c r="N12" s="150" t="n">
        <v>0</v>
      </c>
      <c r="O12" s="150" t="n">
        <v>0</v>
      </c>
      <c r="P12" s="150" t="n">
        <v>0</v>
      </c>
      <c r="Q12" s="150" t="n">
        <v>0</v>
      </c>
      <c r="R12" s="214" t="n">
        <f aca="false">SUM(L12:Q12)</f>
        <v>0</v>
      </c>
      <c r="S12" s="215" t="n">
        <f aca="false">IF(R12&gt;=0,R12/1000000,0)</f>
        <v>0</v>
      </c>
      <c r="T12" s="215" t="n">
        <f aca="false">IF(R12&gt;=0,0,R12/1000000)</f>
        <v>0</v>
      </c>
      <c r="V12" s="204"/>
      <c r="W12" s="87"/>
      <c r="X12" s="87"/>
      <c r="Y12" s="87"/>
      <c r="Z12" s="87"/>
      <c r="AA12" s="118"/>
      <c r="AK12" s="395"/>
    </row>
    <row r="13" customFormat="false" ht="12.75" hidden="false" customHeight="true" outlineLevel="0" collapsed="false">
      <c r="A13" s="140" t="s">
        <v>364</v>
      </c>
      <c r="E13" s="216" t="n">
        <v>0</v>
      </c>
      <c r="F13" s="8" t="s">
        <v>351</v>
      </c>
      <c r="J13" s="208" t="s">
        <v>333</v>
      </c>
      <c r="K13" s="204"/>
      <c r="L13" s="87"/>
      <c r="M13" s="87"/>
      <c r="N13" s="87"/>
      <c r="O13" s="87"/>
      <c r="P13" s="87"/>
      <c r="Q13" s="87"/>
      <c r="R13" s="118"/>
      <c r="S13" s="217"/>
      <c r="T13" s="217"/>
      <c r="V13" s="204" t="s">
        <v>365</v>
      </c>
      <c r="W13" s="87"/>
      <c r="X13" s="87"/>
      <c r="Y13" s="22" t="s">
        <v>366</v>
      </c>
      <c r="Z13" s="87"/>
      <c r="AA13" s="118"/>
      <c r="AK13" s="395"/>
    </row>
    <row r="14" customFormat="false" ht="12.75" hidden="false" customHeight="true" outlineLevel="0" collapsed="false">
      <c r="A14" s="140" t="s">
        <v>367</v>
      </c>
      <c r="E14" s="218" t="n">
        <f aca="false">+E159</f>
        <v>0</v>
      </c>
      <c r="F14" s="140" t="s">
        <v>368</v>
      </c>
      <c r="J14" s="208" t="s">
        <v>369</v>
      </c>
      <c r="K14" s="204" t="s">
        <v>370</v>
      </c>
      <c r="L14" s="219" t="n">
        <f aca="false">SUM(L9:L13)/1000000</f>
        <v>0</v>
      </c>
      <c r="M14" s="219" t="n">
        <f aca="false">SUM(M9:M13)/1000000</f>
        <v>0</v>
      </c>
      <c r="N14" s="219" t="n">
        <f aca="false">SUM(N9:N13)/1000000</f>
        <v>0</v>
      </c>
      <c r="O14" s="219" t="n">
        <f aca="false">SUM(O9:O13)/1000000</f>
        <v>0</v>
      </c>
      <c r="P14" s="219" t="n">
        <f aca="false">SUM(P9:P13)/1000000</f>
        <v>0</v>
      </c>
      <c r="Q14" s="219" t="n">
        <f aca="false">SUM(Q9:Q13)/1000000</f>
        <v>0</v>
      </c>
      <c r="R14" s="220" t="n">
        <f aca="false">SUM(R9:R12)/1000000</f>
        <v>0</v>
      </c>
      <c r="S14" s="219" t="n">
        <f aca="false">SUM(S9:S13)</f>
        <v>0</v>
      </c>
      <c r="T14" s="219" t="n">
        <f aca="false">SUM(T9:T13)</f>
        <v>0</v>
      </c>
      <c r="V14" s="204"/>
      <c r="W14" s="87"/>
      <c r="X14" s="87"/>
      <c r="Y14" s="22" t="s">
        <v>371</v>
      </c>
      <c r="Z14" s="87"/>
      <c r="AA14" s="118"/>
    </row>
    <row r="15" customFormat="false" ht="12.75" hidden="false" customHeight="true" outlineLevel="0" collapsed="false">
      <c r="A15" s="140" t="s">
        <v>372</v>
      </c>
      <c r="E15" s="218" t="n">
        <f aca="false">+L159</f>
        <v>0</v>
      </c>
      <c r="F15" s="140" t="s">
        <v>368</v>
      </c>
      <c r="J15" s="208" t="s">
        <v>347</v>
      </c>
      <c r="K15" s="204" t="s">
        <v>373</v>
      </c>
      <c r="L15" s="40" t="n">
        <v>1</v>
      </c>
      <c r="M15" s="40" t="n">
        <v>0</v>
      </c>
      <c r="N15" s="40" t="n">
        <v>0</v>
      </c>
      <c r="O15" s="40" t="n">
        <v>0</v>
      </c>
      <c r="P15" s="40" t="n">
        <v>0</v>
      </c>
      <c r="Q15" s="40" t="n">
        <v>0</v>
      </c>
      <c r="R15" s="221" t="n">
        <f aca="false">IF(R16=0,0,R17/R16)</f>
        <v>0</v>
      </c>
      <c r="S15" s="222" t="str">
        <f aca="false">IF(SUM(S14:T14)-R14=0,"-",SUM(S14:T14)-R14)</f>
        <v>-</v>
      </c>
      <c r="T15" s="217"/>
      <c r="V15" s="204"/>
      <c r="W15" s="22" t="s">
        <v>374</v>
      </c>
      <c r="X15" s="22" t="s">
        <v>375</v>
      </c>
      <c r="Y15" s="28" t="s">
        <v>376</v>
      </c>
      <c r="Z15" s="87"/>
      <c r="AA15" s="118"/>
    </row>
    <row r="16" customFormat="false" ht="12.75" hidden="false" customHeight="true" outlineLevel="0" collapsed="false">
      <c r="A16" s="140" t="s">
        <v>377</v>
      </c>
      <c r="E16" s="218" t="n">
        <f aca="false">+E185</f>
        <v>0</v>
      </c>
      <c r="F16" s="140" t="s">
        <v>368</v>
      </c>
      <c r="I16" s="223"/>
      <c r="J16" s="213" t="n">
        <f aca="false">+Input!G32</f>
        <v>0</v>
      </c>
      <c r="K16" s="204" t="s">
        <v>378</v>
      </c>
      <c r="L16" s="224" t="n">
        <f aca="false">J16/100</f>
        <v>0</v>
      </c>
      <c r="M16" s="224" t="n">
        <v>0</v>
      </c>
      <c r="N16" s="224" t="n">
        <v>0</v>
      </c>
      <c r="O16" s="224" t="n">
        <v>0</v>
      </c>
      <c r="P16" s="224" t="n">
        <v>0</v>
      </c>
      <c r="Q16" s="224" t="n">
        <v>0</v>
      </c>
      <c r="R16" s="396" t="n">
        <f aca="false">SUM(L16:Q16)</f>
        <v>0</v>
      </c>
      <c r="S16" s="226"/>
      <c r="T16" s="217"/>
      <c r="U16" s="87"/>
      <c r="V16" s="204" t="s">
        <v>379</v>
      </c>
      <c r="W16" s="87" t="n">
        <v>0</v>
      </c>
      <c r="X16" s="87" t="n">
        <v>0</v>
      </c>
      <c r="Y16" s="87" t="n">
        <f aca="false">(X16-W16)/1000000</f>
        <v>0</v>
      </c>
      <c r="Z16" s="87"/>
      <c r="AA16" s="118"/>
      <c r="AB16" s="87"/>
      <c r="AC16" s="87"/>
      <c r="AD16" s="87"/>
      <c r="AE16" s="87"/>
      <c r="AF16" s="87"/>
      <c r="AG16" s="87"/>
      <c r="AH16" s="87"/>
      <c r="AI16" s="22"/>
      <c r="AJ16" s="22"/>
      <c r="AK16" s="22"/>
    </row>
    <row r="17" customFormat="false" ht="12.75" hidden="false" customHeight="true" outlineLevel="0" collapsed="false">
      <c r="E17" s="218"/>
      <c r="I17" s="223"/>
      <c r="J17" s="223"/>
      <c r="K17" s="227"/>
      <c r="L17" s="228" t="n">
        <f aca="false">SUM(L15*L16)</f>
        <v>0</v>
      </c>
      <c r="M17" s="228" t="n">
        <f aca="false">SUM(M15*M16)</f>
        <v>0</v>
      </c>
      <c r="N17" s="228" t="n">
        <f aca="false">SUM(N15*N16)</f>
        <v>0</v>
      </c>
      <c r="O17" s="228" t="n">
        <f aca="false">SUM(O15*O16)</f>
        <v>0</v>
      </c>
      <c r="P17" s="228" t="n">
        <f aca="false">SUM(P15*P16)</f>
        <v>0</v>
      </c>
      <c r="Q17" s="228" t="n">
        <f aca="false">SUM(Q15*Q16)</f>
        <v>0</v>
      </c>
      <c r="R17" s="229" t="n">
        <f aca="false">SUM(L17:Q17)</f>
        <v>0</v>
      </c>
      <c r="S17" s="0"/>
      <c r="T17" s="0"/>
      <c r="U17" s="87"/>
      <c r="V17" s="204" t="s">
        <v>380</v>
      </c>
      <c r="W17" s="87" t="n">
        <v>0</v>
      </c>
      <c r="X17" s="87" t="n">
        <v>0</v>
      </c>
      <c r="Y17" s="87" t="n">
        <f aca="false">(X17-W17)/1000000</f>
        <v>0</v>
      </c>
      <c r="Z17" s="87"/>
      <c r="AA17" s="118"/>
      <c r="AB17" s="87"/>
      <c r="AC17" s="87"/>
      <c r="AD17" s="87"/>
      <c r="AE17" s="87"/>
      <c r="AF17" s="87"/>
      <c r="AG17" s="87"/>
      <c r="AH17" s="87"/>
      <c r="AI17" s="22"/>
      <c r="AJ17" s="22"/>
      <c r="AK17" s="22"/>
    </row>
    <row r="18" customFormat="false" ht="12.75" hidden="false" customHeight="true" outlineLevel="0" collapsed="false">
      <c r="E18" s="218"/>
      <c r="I18" s="223"/>
      <c r="J18" s="223"/>
      <c r="K18" s="209" t="s">
        <v>381</v>
      </c>
      <c r="L18" s="87"/>
      <c r="M18" s="87"/>
      <c r="N18" s="87"/>
      <c r="O18" s="87"/>
      <c r="P18" s="87"/>
      <c r="Q18" s="72"/>
      <c r="R18" s="118"/>
      <c r="S18" s="215"/>
      <c r="T18" s="215"/>
      <c r="U18" s="87"/>
      <c r="V18" s="204" t="s">
        <v>382</v>
      </c>
      <c r="W18" s="87" t="n">
        <f aca="false">W16+W17</f>
        <v>0</v>
      </c>
      <c r="X18" s="87" t="n">
        <f aca="false">X16+X17</f>
        <v>0</v>
      </c>
      <c r="Y18" s="87" t="n">
        <f aca="false">Y16+Y17</f>
        <v>0</v>
      </c>
      <c r="Z18" s="87"/>
      <c r="AA18" s="118"/>
      <c r="AB18" s="87"/>
      <c r="AC18" s="87"/>
      <c r="AD18" s="87"/>
      <c r="AE18" s="87"/>
      <c r="AF18" s="87"/>
      <c r="AG18" s="87"/>
      <c r="AH18" s="87"/>
      <c r="AI18" s="22"/>
      <c r="AJ18" s="22"/>
      <c r="AK18" s="22"/>
    </row>
    <row r="19" customFormat="false" ht="12.75" hidden="false" customHeight="true" outlineLevel="0" collapsed="false">
      <c r="A19" s="142" t="s">
        <v>186</v>
      </c>
      <c r="E19" s="230" t="n">
        <f aca="false">SUM(E9:E16)</f>
        <v>0</v>
      </c>
      <c r="I19" s="87"/>
      <c r="J19" s="87"/>
      <c r="K19" s="204" t="s">
        <v>353</v>
      </c>
      <c r="L19" s="150" t="n">
        <v>0</v>
      </c>
      <c r="M19" s="150" t="n">
        <v>0</v>
      </c>
      <c r="N19" s="150" t="n">
        <v>0</v>
      </c>
      <c r="O19" s="150" t="n">
        <v>0</v>
      </c>
      <c r="P19" s="150" t="n">
        <v>0</v>
      </c>
      <c r="Q19" s="150" t="n">
        <v>0</v>
      </c>
      <c r="R19" s="214" t="n">
        <f aca="false">SUM(L19:Q19)</f>
        <v>0</v>
      </c>
      <c r="S19" s="215" t="n">
        <f aca="false">IF(R19&gt;=0,R19/1000000,0)</f>
        <v>0</v>
      </c>
      <c r="T19" s="215" t="n">
        <f aca="false">IF(R19&gt;=0,0,R19/1000000)</f>
        <v>0</v>
      </c>
      <c r="U19" s="87"/>
      <c r="V19" s="204"/>
      <c r="W19" s="87"/>
      <c r="X19" s="87"/>
      <c r="Y19" s="87"/>
      <c r="Z19" s="87"/>
      <c r="AA19" s="118"/>
      <c r="AB19" s="87"/>
      <c r="AC19" s="87"/>
      <c r="AD19" s="87"/>
      <c r="AE19" s="87"/>
      <c r="AF19" s="87"/>
      <c r="AG19" s="87"/>
      <c r="AH19" s="87"/>
      <c r="AI19" s="395"/>
      <c r="AJ19" s="22"/>
      <c r="AK19" s="22"/>
    </row>
    <row r="20" customFormat="false" ht="12.75" hidden="false" customHeight="true" outlineLevel="0" collapsed="false">
      <c r="I20" s="87"/>
      <c r="J20" s="87"/>
      <c r="K20" s="204" t="s">
        <v>355</v>
      </c>
      <c r="L20" s="150" t="n">
        <v>0</v>
      </c>
      <c r="M20" s="150" t="n">
        <v>0</v>
      </c>
      <c r="N20" s="150" t="n">
        <v>0</v>
      </c>
      <c r="O20" s="150" t="n">
        <v>0</v>
      </c>
      <c r="P20" s="150" t="n">
        <v>0</v>
      </c>
      <c r="Q20" s="150" t="n">
        <v>0</v>
      </c>
      <c r="R20" s="214" t="n">
        <f aca="false">SUM(L20:Q20)</f>
        <v>0</v>
      </c>
      <c r="S20" s="215" t="n">
        <f aca="false">IF(R20&gt;=0,R20/1000000,0)</f>
        <v>0</v>
      </c>
      <c r="T20" s="215" t="n">
        <f aca="false">IF(R20&gt;=0,0,R20/1000000)</f>
        <v>0</v>
      </c>
      <c r="U20" s="87"/>
      <c r="V20" s="204" t="s">
        <v>383</v>
      </c>
      <c r="W20" s="87"/>
      <c r="X20" s="87"/>
      <c r="Y20" s="87"/>
      <c r="Z20" s="87" t="n">
        <f aca="false">SUM(E19)</f>
        <v>0</v>
      </c>
      <c r="AA20" s="118"/>
      <c r="AB20" s="87"/>
      <c r="AC20" s="87"/>
      <c r="AD20" s="87"/>
      <c r="AE20" s="87"/>
      <c r="AF20" s="87"/>
      <c r="AG20" s="87"/>
      <c r="AH20" s="87"/>
      <c r="AI20" s="395"/>
      <c r="AJ20" s="22"/>
      <c r="AK20" s="22"/>
    </row>
    <row r="21" customFormat="false" ht="12.75" hidden="false" customHeight="true" outlineLevel="0" collapsed="false">
      <c r="A21" s="205" t="s">
        <v>384</v>
      </c>
      <c r="I21" s="87"/>
      <c r="J21" s="87"/>
      <c r="K21" s="204" t="s">
        <v>359</v>
      </c>
      <c r="L21" s="150" t="n">
        <v>0</v>
      </c>
      <c r="M21" s="150" t="n">
        <v>0</v>
      </c>
      <c r="N21" s="150" t="n">
        <v>0</v>
      </c>
      <c r="O21" s="150" t="n">
        <v>0</v>
      </c>
      <c r="P21" s="150" t="n">
        <v>0</v>
      </c>
      <c r="Q21" s="150" t="n">
        <v>0</v>
      </c>
      <c r="R21" s="214" t="n">
        <f aca="false">SUM(L21:Q21)</f>
        <v>0</v>
      </c>
      <c r="S21" s="215" t="n">
        <f aca="false">IF(R21&gt;=0,R21/1000000,0)</f>
        <v>0</v>
      </c>
      <c r="T21" s="215" t="n">
        <f aca="false">IF(R21&gt;=0,0,R21/1000000)</f>
        <v>0</v>
      </c>
      <c r="U21" s="72"/>
      <c r="V21" s="231"/>
      <c r="W21" s="232"/>
      <c r="X21" s="232"/>
      <c r="Y21" s="232"/>
      <c r="Z21" s="232"/>
      <c r="AA21" s="233"/>
      <c r="AB21" s="72"/>
      <c r="AC21" s="72"/>
      <c r="AD21" s="72"/>
      <c r="AE21" s="72"/>
      <c r="AF21" s="72"/>
      <c r="AG21" s="72"/>
      <c r="AH21" s="72"/>
      <c r="AI21" s="452"/>
      <c r="AJ21" s="22"/>
      <c r="AK21" s="22"/>
    </row>
    <row r="22" customFormat="false" ht="12.75" hidden="false" customHeight="true" outlineLevel="0" collapsed="false">
      <c r="A22" s="140" t="s">
        <v>385</v>
      </c>
      <c r="E22" s="234" t="n">
        <v>0</v>
      </c>
      <c r="F22" s="8" t="s">
        <v>351</v>
      </c>
      <c r="G22" s="87"/>
      <c r="I22" s="87"/>
      <c r="J22" s="87"/>
      <c r="K22" s="204" t="s">
        <v>363</v>
      </c>
      <c r="L22" s="150" t="n">
        <v>0</v>
      </c>
      <c r="M22" s="150" t="n">
        <v>0</v>
      </c>
      <c r="N22" s="150" t="n">
        <v>0</v>
      </c>
      <c r="O22" s="150" t="n">
        <v>0</v>
      </c>
      <c r="P22" s="150" t="n">
        <v>0</v>
      </c>
      <c r="Q22" s="150" t="n">
        <v>0</v>
      </c>
      <c r="R22" s="214" t="n">
        <f aca="false">SUM(L22:Q22)</f>
        <v>0</v>
      </c>
      <c r="S22" s="215" t="n">
        <f aca="false">IF(R22&gt;=0,R22/1000000,0)</f>
        <v>0</v>
      </c>
      <c r="T22" s="215" t="n">
        <f aca="false">IF(R22&gt;=0,0,R22/1000000)</f>
        <v>0</v>
      </c>
      <c r="U22" s="87"/>
      <c r="V22" s="87"/>
      <c r="W22" s="87"/>
      <c r="X22" s="87"/>
      <c r="Y22" s="87"/>
      <c r="Z22" s="87"/>
      <c r="AA22" s="87"/>
      <c r="AB22" s="87"/>
      <c r="AC22" s="87"/>
      <c r="AD22" s="87"/>
      <c r="AE22" s="87"/>
      <c r="AF22" s="87"/>
      <c r="AG22" s="87"/>
      <c r="AH22" s="87"/>
      <c r="AI22" s="452"/>
      <c r="AJ22" s="22"/>
      <c r="AK22" s="22"/>
    </row>
    <row r="23" customFormat="false" ht="12.75" hidden="false" customHeight="true" outlineLevel="0" collapsed="false">
      <c r="A23" s="140" t="s">
        <v>386</v>
      </c>
      <c r="E23" s="216" t="n">
        <f aca="false">B63</f>
        <v>0</v>
      </c>
      <c r="F23" s="8" t="s">
        <v>351</v>
      </c>
      <c r="G23" s="87"/>
      <c r="I23" s="87"/>
      <c r="J23" s="87"/>
      <c r="K23" s="204"/>
      <c r="L23" s="87"/>
      <c r="M23" s="87"/>
      <c r="N23" s="87"/>
      <c r="O23" s="87"/>
      <c r="P23" s="87"/>
      <c r="Q23" s="87"/>
      <c r="R23" s="118"/>
      <c r="S23" s="217"/>
      <c r="T23" s="217"/>
      <c r="U23" s="87"/>
      <c r="V23" s="87"/>
      <c r="W23" s="87"/>
      <c r="X23" s="87"/>
      <c r="Y23" s="87"/>
      <c r="Z23" s="87"/>
      <c r="AA23" s="87"/>
      <c r="AB23" s="87"/>
      <c r="AC23" s="87"/>
      <c r="AD23" s="87"/>
      <c r="AE23" s="87"/>
      <c r="AF23" s="87"/>
      <c r="AG23" s="87"/>
      <c r="AH23" s="87"/>
      <c r="AI23" s="452"/>
      <c r="AJ23" s="22"/>
      <c r="AK23" s="22"/>
    </row>
    <row r="24" customFormat="false" ht="12.75" hidden="false" customHeight="true" outlineLevel="0" collapsed="false">
      <c r="A24" s="140" t="s">
        <v>387</v>
      </c>
      <c r="E24" s="235" t="n">
        <f aca="false">E22+E23</f>
        <v>0</v>
      </c>
      <c r="F24" s="140" t="s">
        <v>368</v>
      </c>
      <c r="I24" s="87"/>
      <c r="J24" s="87"/>
      <c r="K24" s="204" t="s">
        <v>370</v>
      </c>
      <c r="L24" s="219" t="n">
        <f aca="false">SUM(L19:L23)/1000000</f>
        <v>0</v>
      </c>
      <c r="M24" s="219" t="n">
        <f aca="false">SUM(M19:M23)/1000000</f>
        <v>0</v>
      </c>
      <c r="N24" s="219" t="n">
        <f aca="false">SUM(N19:N23)/1000000</f>
        <v>0</v>
      </c>
      <c r="O24" s="219" t="n">
        <f aca="false">SUM(O19:O23)/1000000</f>
        <v>0</v>
      </c>
      <c r="P24" s="219" t="n">
        <f aca="false">SUM(P19:P23)/1000000</f>
        <v>0</v>
      </c>
      <c r="Q24" s="219" t="n">
        <f aca="false">SUM(Q19:Q23)/1000000</f>
        <v>0</v>
      </c>
      <c r="R24" s="220" t="n">
        <f aca="false">SUM(R19:R22)/1000000</f>
        <v>0</v>
      </c>
      <c r="S24" s="219" t="n">
        <f aca="false">SUM(S19:S23)</f>
        <v>0</v>
      </c>
      <c r="T24" s="219" t="n">
        <f aca="false">SUM(T19:T23)</f>
        <v>0</v>
      </c>
      <c r="U24" s="72"/>
      <c r="V24" s="72"/>
      <c r="W24" s="72"/>
      <c r="X24" s="72"/>
      <c r="Y24" s="72"/>
      <c r="Z24" s="72"/>
      <c r="AA24" s="72"/>
      <c r="AB24" s="72"/>
      <c r="AC24" s="72"/>
      <c r="AD24" s="72"/>
      <c r="AE24" s="72"/>
      <c r="AF24" s="72"/>
      <c r="AG24" s="72"/>
      <c r="AH24" s="72"/>
      <c r="AI24" s="452"/>
      <c r="AJ24" s="22"/>
      <c r="AK24" s="22"/>
    </row>
    <row r="25" customFormat="false" ht="12.75" hidden="false" customHeight="true" outlineLevel="0" collapsed="false">
      <c r="A25" s="140" t="s">
        <v>388</v>
      </c>
      <c r="E25" s="218" t="n">
        <f aca="false">-M214</f>
        <v>-0</v>
      </c>
      <c r="I25" s="87"/>
      <c r="J25" s="87"/>
      <c r="K25" s="231"/>
      <c r="L25" s="232"/>
      <c r="M25" s="232"/>
      <c r="N25" s="232"/>
      <c r="O25" s="232"/>
      <c r="P25" s="232"/>
      <c r="Q25" s="232"/>
      <c r="R25" s="233"/>
      <c r="S25" s="72"/>
      <c r="T25" s="72"/>
      <c r="U25" s="87"/>
      <c r="V25" s="87"/>
      <c r="W25" s="87"/>
      <c r="X25" s="87"/>
      <c r="Y25" s="87"/>
      <c r="Z25" s="87"/>
      <c r="AA25" s="87"/>
      <c r="AB25" s="87"/>
      <c r="AC25" s="87"/>
      <c r="AD25" s="87"/>
      <c r="AE25" s="87"/>
      <c r="AF25" s="87"/>
      <c r="AG25" s="87"/>
      <c r="AH25" s="87"/>
      <c r="AI25" s="452"/>
      <c r="AJ25" s="22"/>
      <c r="AK25" s="22"/>
    </row>
    <row r="26" customFormat="false" ht="12.75" hidden="false" customHeight="true" outlineLevel="0" collapsed="false">
      <c r="A26" s="142" t="s">
        <v>389</v>
      </c>
      <c r="E26" s="236" t="n">
        <f aca="false">E24+E25</f>
        <v>0</v>
      </c>
      <c r="I26" s="87"/>
      <c r="J26" s="87"/>
      <c r="K26" s="8"/>
      <c r="L26" s="8"/>
      <c r="M26" s="8"/>
      <c r="N26" s="8"/>
      <c r="O26" s="8"/>
      <c r="P26" s="8"/>
      <c r="Q26" s="8"/>
      <c r="R26" s="8"/>
      <c r="S26" s="87"/>
      <c r="T26" s="87"/>
      <c r="U26" s="87"/>
      <c r="V26" s="87"/>
      <c r="W26" s="87"/>
      <c r="X26" s="87"/>
      <c r="Y26" s="87"/>
      <c r="Z26" s="87"/>
      <c r="AA26" s="87"/>
      <c r="AB26" s="87"/>
      <c r="AC26" s="87"/>
      <c r="AD26" s="87"/>
      <c r="AE26" s="87"/>
      <c r="AF26" s="87"/>
      <c r="AG26" s="87"/>
      <c r="AH26" s="87"/>
      <c r="AI26" s="452"/>
      <c r="AJ26" s="22"/>
      <c r="AK26" s="22"/>
    </row>
    <row r="27" customFormat="false" ht="12.75" hidden="false" customHeight="true" outlineLevel="0" collapsed="false">
      <c r="G27" s="87"/>
      <c r="I27" s="87"/>
      <c r="J27" s="87"/>
      <c r="K27" s="237"/>
      <c r="L27" s="196"/>
      <c r="M27" s="196"/>
      <c r="N27" s="196"/>
      <c r="O27" s="196"/>
      <c r="P27" s="196"/>
      <c r="Q27" s="238"/>
      <c r="R27" s="239"/>
      <c r="S27" s="87"/>
      <c r="T27" s="87"/>
      <c r="U27" s="87"/>
      <c r="V27" s="87"/>
      <c r="W27" s="87"/>
      <c r="X27" s="87"/>
      <c r="Y27" s="87"/>
      <c r="Z27" s="87"/>
      <c r="AA27" s="87"/>
      <c r="AB27" s="87"/>
      <c r="AC27" s="87"/>
      <c r="AD27" s="87"/>
      <c r="AE27" s="87"/>
      <c r="AF27" s="87"/>
      <c r="AG27" s="87"/>
      <c r="AH27" s="87"/>
      <c r="AI27" s="22"/>
      <c r="AJ27" s="22"/>
      <c r="AK27" s="22"/>
    </row>
    <row r="28" customFormat="false" ht="12.75" hidden="false" customHeight="true" outlineLevel="0" collapsed="false">
      <c r="A28" s="205" t="s">
        <v>390</v>
      </c>
      <c r="E28" s="87"/>
      <c r="I28" s="87"/>
      <c r="J28" s="87"/>
      <c r="K28" s="240" t="s">
        <v>391</v>
      </c>
      <c r="L28" s="240"/>
      <c r="M28" s="241" t="s">
        <v>392</v>
      </c>
      <c r="N28" s="241" t="s">
        <v>393</v>
      </c>
      <c r="O28" s="87"/>
      <c r="P28" s="87"/>
      <c r="Q28" s="87"/>
      <c r="R28" s="118"/>
      <c r="S28" s="87"/>
      <c r="T28" s="87"/>
      <c r="U28" s="87"/>
      <c r="V28" s="87"/>
      <c r="W28" s="87"/>
      <c r="X28" s="87"/>
      <c r="Y28" s="87"/>
      <c r="Z28" s="87"/>
      <c r="AA28" s="87"/>
      <c r="AB28" s="87"/>
      <c r="AC28" s="87"/>
      <c r="AD28" s="87"/>
      <c r="AE28" s="87"/>
      <c r="AF28" s="87"/>
      <c r="AG28" s="87"/>
      <c r="AH28" s="87"/>
      <c r="AI28" s="22"/>
      <c r="AJ28" s="22"/>
      <c r="AK28" s="22"/>
    </row>
    <row r="29" customFormat="false" ht="12.75" hidden="false" customHeight="true" outlineLevel="0" collapsed="false">
      <c r="A29" s="140" t="s">
        <v>394</v>
      </c>
      <c r="E29" s="234" t="n">
        <v>0</v>
      </c>
      <c r="F29" s="140" t="s">
        <v>395</v>
      </c>
      <c r="I29" s="87"/>
      <c r="J29" s="87"/>
      <c r="K29" s="204" t="s">
        <v>381</v>
      </c>
      <c r="L29" s="87"/>
      <c r="M29" s="87"/>
      <c r="N29" s="87"/>
      <c r="O29" s="87"/>
      <c r="P29" s="87"/>
      <c r="Q29" s="72"/>
      <c r="R29" s="242"/>
      <c r="S29" s="87"/>
      <c r="T29" s="87"/>
      <c r="U29" s="87"/>
      <c r="V29" s="87"/>
      <c r="W29" s="87"/>
      <c r="X29" s="87"/>
      <c r="Y29" s="87"/>
      <c r="Z29" s="87"/>
      <c r="AA29" s="87"/>
      <c r="AB29" s="87"/>
      <c r="AC29" s="87"/>
      <c r="AD29" s="87"/>
      <c r="AE29" s="87"/>
      <c r="AF29" s="87"/>
      <c r="AG29" s="87"/>
      <c r="AH29" s="87"/>
      <c r="AI29" s="22"/>
      <c r="AJ29" s="22"/>
      <c r="AK29" s="22"/>
    </row>
    <row r="30" customFormat="false" ht="12.75" hidden="false" customHeight="true" outlineLevel="0" collapsed="false">
      <c r="A30" s="140" t="s">
        <v>396</v>
      </c>
      <c r="E30" s="243" t="n">
        <f aca="false">B61</f>
        <v>0</v>
      </c>
      <c r="F30" s="140" t="s">
        <v>397</v>
      </c>
      <c r="I30" s="87"/>
      <c r="J30" s="87"/>
      <c r="K30" s="204" t="s">
        <v>398</v>
      </c>
      <c r="L30" s="87"/>
      <c r="M30" s="150" t="n">
        <v>0</v>
      </c>
      <c r="N30" s="150"/>
      <c r="O30" s="87" t="s">
        <v>395</v>
      </c>
      <c r="P30" s="87"/>
      <c r="Q30" s="87"/>
      <c r="R30" s="118"/>
      <c r="S30" s="87"/>
      <c r="T30" s="87"/>
      <c r="U30" s="87"/>
      <c r="V30" s="87"/>
      <c r="W30" s="87"/>
      <c r="X30" s="87"/>
      <c r="Y30" s="87"/>
      <c r="Z30" s="87"/>
      <c r="AA30" s="87"/>
      <c r="AB30" s="87"/>
      <c r="AC30" s="87"/>
      <c r="AD30" s="87"/>
      <c r="AE30" s="87"/>
      <c r="AF30" s="87"/>
      <c r="AG30" s="87"/>
      <c r="AH30" s="87"/>
      <c r="AI30" s="22"/>
      <c r="AJ30" s="22"/>
      <c r="AK30" s="22"/>
    </row>
    <row r="31" customFormat="false" ht="12.75" hidden="false" customHeight="true" outlineLevel="0" collapsed="false">
      <c r="A31" s="140" t="s">
        <v>399</v>
      </c>
      <c r="E31" s="218" t="n">
        <f aca="false">B102</f>
        <v>0</v>
      </c>
      <c r="F31" s="140" t="s">
        <v>397</v>
      </c>
      <c r="I31" s="87"/>
      <c r="J31" s="87"/>
      <c r="K31" s="204" t="s">
        <v>400</v>
      </c>
      <c r="L31" s="87"/>
      <c r="M31" s="150" t="n">
        <v>0</v>
      </c>
      <c r="N31" s="9" t="n">
        <f aca="false">M31</f>
        <v>0</v>
      </c>
      <c r="O31" s="87" t="s">
        <v>395</v>
      </c>
      <c r="P31" s="87"/>
      <c r="Q31" s="87"/>
      <c r="R31" s="118"/>
      <c r="S31" s="87"/>
      <c r="T31" s="87"/>
      <c r="U31" s="87"/>
      <c r="V31" s="87"/>
      <c r="W31" s="87"/>
      <c r="X31" s="87"/>
      <c r="Y31" s="87"/>
      <c r="Z31" s="87"/>
      <c r="AA31" s="87"/>
      <c r="AB31" s="87"/>
      <c r="AC31" s="87"/>
      <c r="AD31" s="87"/>
      <c r="AE31" s="87"/>
      <c r="AF31" s="87"/>
      <c r="AG31" s="87"/>
      <c r="AH31" s="87"/>
      <c r="AI31" s="28"/>
      <c r="AJ31" s="22"/>
      <c r="AK31" s="22"/>
    </row>
    <row r="32" customFormat="false" ht="12.75" hidden="false" customHeight="true" outlineLevel="0" collapsed="false">
      <c r="A32" s="140" t="s">
        <v>401</v>
      </c>
      <c r="E32" s="243" t="n">
        <f aca="false">B118</f>
        <v>0</v>
      </c>
      <c r="F32" s="140" t="s">
        <v>397</v>
      </c>
      <c r="K32" s="204" t="s">
        <v>402</v>
      </c>
      <c r="L32" s="87"/>
      <c r="M32" s="150" t="n">
        <v>0</v>
      </c>
      <c r="N32" s="9"/>
      <c r="O32" s="87" t="s">
        <v>395</v>
      </c>
      <c r="P32" s="87"/>
      <c r="Q32" s="87"/>
      <c r="R32" s="118"/>
      <c r="AI32" s="282"/>
    </row>
    <row r="33" customFormat="false" ht="12.75" hidden="false" customHeight="true" outlineLevel="0" collapsed="false">
      <c r="A33" s="140" t="s">
        <v>403</v>
      </c>
      <c r="E33" s="218" t="n">
        <f aca="false">+B67</f>
        <v>0</v>
      </c>
      <c r="F33" s="140" t="s">
        <v>397</v>
      </c>
      <c r="K33" s="204"/>
      <c r="L33" s="72"/>
      <c r="M33" s="9"/>
      <c r="N33" s="9"/>
      <c r="O33" s="87"/>
      <c r="P33" s="87"/>
      <c r="Q33" s="87"/>
      <c r="R33" s="118"/>
    </row>
    <row r="34" customFormat="false" ht="12.75" hidden="false" customHeight="true" outlineLevel="0" collapsed="false">
      <c r="A34" s="140" t="s">
        <v>404</v>
      </c>
      <c r="E34" s="218" t="n">
        <f aca="false">SUM(G34:G35)</f>
        <v>0</v>
      </c>
      <c r="F34" s="140" t="s">
        <v>397</v>
      </c>
      <c r="G34" s="244" t="n">
        <f aca="false">-B69</f>
        <v>-0</v>
      </c>
      <c r="H34" s="140" t="s">
        <v>405</v>
      </c>
      <c r="K34" s="204" t="s">
        <v>406</v>
      </c>
      <c r="L34" s="87"/>
      <c r="M34" s="9" t="n">
        <f aca="false">B76</f>
        <v>0</v>
      </c>
      <c r="N34" s="9" t="n">
        <f aca="false">B63</f>
        <v>0</v>
      </c>
      <c r="O34" s="87" t="s">
        <v>407</v>
      </c>
      <c r="P34" s="87"/>
      <c r="Q34" s="87"/>
      <c r="R34" s="118"/>
    </row>
    <row r="35" customFormat="false" ht="12.75" hidden="false" customHeight="true" outlineLevel="0" collapsed="false">
      <c r="A35" s="140" t="s">
        <v>408</v>
      </c>
      <c r="E35" s="218" t="n">
        <f aca="false">F238</f>
        <v>0</v>
      </c>
      <c r="F35" s="140" t="s">
        <v>397</v>
      </c>
      <c r="G35" s="245" t="n">
        <f aca="false">SUM(B58+B59)*-1</f>
        <v>-0</v>
      </c>
      <c r="H35" s="140" t="s">
        <v>409</v>
      </c>
      <c r="K35" s="204"/>
      <c r="L35" s="87"/>
      <c r="M35" s="9"/>
      <c r="N35" s="9"/>
      <c r="O35" s="87"/>
      <c r="P35" s="87"/>
      <c r="Q35" s="87"/>
      <c r="R35" s="118"/>
    </row>
    <row r="36" customFormat="false" ht="12.75" hidden="false" customHeight="true" outlineLevel="0" collapsed="false">
      <c r="A36" s="142" t="s">
        <v>410</v>
      </c>
      <c r="E36" s="230" t="n">
        <f aca="false">SUM(E29:E35)</f>
        <v>0</v>
      </c>
      <c r="K36" s="204" t="s">
        <v>268</v>
      </c>
      <c r="L36" s="72"/>
      <c r="M36" s="9" t="n">
        <f aca="false">SUM(M30:M34)</f>
        <v>0</v>
      </c>
      <c r="N36" s="9" t="n">
        <f aca="false">SUM(N30:N34)</f>
        <v>0</v>
      </c>
      <c r="O36" s="87"/>
      <c r="P36" s="87"/>
      <c r="Q36" s="87"/>
      <c r="R36" s="118"/>
    </row>
    <row r="37" customFormat="false" ht="12.75" hidden="false" customHeight="true" outlineLevel="0" collapsed="false">
      <c r="K37" s="246"/>
      <c r="L37" s="72"/>
      <c r="M37" s="72"/>
      <c r="N37" s="72"/>
      <c r="O37" s="87"/>
      <c r="P37" s="87"/>
      <c r="Q37" s="87"/>
      <c r="R37" s="118"/>
    </row>
    <row r="38" customFormat="false" ht="12.75" hidden="false" customHeight="true" outlineLevel="0" collapsed="false">
      <c r="A38" s="205" t="s">
        <v>411</v>
      </c>
      <c r="C38" s="150"/>
      <c r="E38" s="230" t="n">
        <f aca="false">+E36+E26+E19</f>
        <v>0</v>
      </c>
      <c r="K38" s="204"/>
      <c r="L38" s="247" t="s">
        <v>412</v>
      </c>
      <c r="M38" s="64" t="n">
        <f aca="false">M36-E38</f>
        <v>0</v>
      </c>
      <c r="N38" s="64" t="n">
        <f aca="false">+N36-E26</f>
        <v>0</v>
      </c>
      <c r="O38" s="87"/>
      <c r="P38" s="87"/>
      <c r="Q38" s="87"/>
      <c r="R38" s="118"/>
      <c r="AN38" s="8"/>
      <c r="AO38" s="8"/>
      <c r="AP38" s="8"/>
      <c r="AQ38" s="8"/>
      <c r="AR38" s="8"/>
      <c r="AS38" s="8"/>
    </row>
    <row r="39" customFormat="false" ht="12.75" hidden="false" customHeight="true" outlineLevel="0" collapsed="false">
      <c r="K39" s="248"/>
      <c r="L39" s="249"/>
      <c r="M39" s="249"/>
      <c r="N39" s="250"/>
      <c r="O39" s="249"/>
      <c r="P39" s="249"/>
      <c r="Q39" s="249"/>
      <c r="R39" s="251"/>
      <c r="AJ39" s="282"/>
      <c r="AK39" s="282"/>
      <c r="AN39" s="8"/>
      <c r="AO39" s="8"/>
      <c r="AP39" s="8"/>
      <c r="AQ39" s="8"/>
      <c r="AR39" s="8"/>
      <c r="AS39" s="8"/>
    </row>
    <row r="40" customFormat="false" ht="12.75" hidden="false" customHeight="true" outlineLevel="0" collapsed="false">
      <c r="K40" s="87"/>
      <c r="L40" s="87"/>
      <c r="M40" s="87"/>
      <c r="N40" s="87"/>
      <c r="O40" s="87"/>
      <c r="P40" s="87"/>
      <c r="AJ40" s="282"/>
      <c r="AK40" s="282"/>
      <c r="AN40" s="8"/>
      <c r="AO40" s="8"/>
      <c r="AP40" s="8"/>
      <c r="AQ40" s="8"/>
      <c r="AR40" s="8"/>
      <c r="AS40" s="8"/>
    </row>
    <row r="41" customFormat="false" ht="12.75" hidden="false" customHeight="true" outlineLevel="0" collapsed="false">
      <c r="A41" s="252" t="s">
        <v>413</v>
      </c>
      <c r="B41" s="252"/>
      <c r="L41" s="8"/>
      <c r="M41" s="10"/>
      <c r="N41" s="8"/>
      <c r="O41" s="8"/>
      <c r="P41" s="8"/>
      <c r="X41" s="87"/>
      <c r="AJ41" s="282"/>
      <c r="AK41" s="282"/>
      <c r="AN41" s="8"/>
      <c r="AO41" s="8"/>
      <c r="AP41" s="8"/>
      <c r="AQ41" s="8"/>
      <c r="AR41" s="8"/>
      <c r="AS41" s="8"/>
    </row>
    <row r="42" customFormat="false" ht="12.75" hidden="false" customHeight="true" outlineLevel="0" collapsed="false">
      <c r="B42" s="8"/>
      <c r="E42" s="155"/>
      <c r="Q42" s="155"/>
      <c r="AI42" s="453" t="s">
        <v>246</v>
      </c>
      <c r="AJ42" s="454"/>
      <c r="AK42" s="282"/>
      <c r="AN42" s="8"/>
      <c r="AO42" s="8"/>
      <c r="AP42" s="8"/>
      <c r="AQ42" s="8"/>
      <c r="AR42" s="8"/>
      <c r="AS42" s="8"/>
    </row>
    <row r="43" customFormat="false" ht="12.75" hidden="false" customHeight="true" outlineLevel="0" collapsed="false">
      <c r="A43" s="255"/>
      <c r="B43" s="256" t="s">
        <v>414</v>
      </c>
      <c r="C43" s="257" t="n">
        <f aca="false">SUM(C47:C71)-C61-C68-C69</f>
        <v>0</v>
      </c>
      <c r="D43" s="257" t="n">
        <f aca="false">SUM(D47:D71)-D61-D68-D69</f>
        <v>0</v>
      </c>
      <c r="E43" s="257" t="n">
        <f aca="false">SUM(E47:E71)-G61-G68-G69</f>
        <v>0</v>
      </c>
      <c r="F43" s="257" t="n">
        <f aca="false">SUM(F47:F71)-F61-F68-F69</f>
        <v>0</v>
      </c>
      <c r="G43" s="257" t="n">
        <f aca="false">SUM(G47:G71)-I61-I68-I69</f>
        <v>0</v>
      </c>
      <c r="H43" s="257" t="n">
        <f aca="false">SUM(H47:H71)-L61-L68-L69</f>
        <v>0</v>
      </c>
      <c r="I43" s="257" t="n">
        <f aca="false">SUM(I47:I71)-M61-M68-M69</f>
        <v>0</v>
      </c>
      <c r="J43" s="257" t="n">
        <f aca="false">SUM(J47:J71)-N61-N68-N69</f>
        <v>0</v>
      </c>
      <c r="K43" s="257" t="n">
        <f aca="false">SUM(K47:K71)-O61-O68-O69</f>
        <v>0</v>
      </c>
      <c r="L43" s="257" t="n">
        <f aca="false">SUM(L47:L71)-P61-P68-P69</f>
        <v>0</v>
      </c>
      <c r="M43" s="257" t="n">
        <f aca="false">SUM(M47:M71)-Q61-Q68-Q69</f>
        <v>0</v>
      </c>
      <c r="N43" s="257" t="n">
        <f aca="false">SUM(N47:N71)-R61-R68-R69</f>
        <v>0</v>
      </c>
      <c r="O43" s="257" t="n">
        <f aca="false">SUM(O47:O71)-S61-S68-S69</f>
        <v>0</v>
      </c>
      <c r="P43" s="257" t="n">
        <f aca="false">SUM(P47:P71)-T61-T68-T69</f>
        <v>0</v>
      </c>
      <c r="Q43" s="257" t="n">
        <f aca="false">SUM(Q47:Q71)-Q61-Q68-Q69</f>
        <v>0</v>
      </c>
      <c r="R43" s="257" t="n">
        <f aca="false">SUM(R47:R71)-R61-R68-R69</f>
        <v>0</v>
      </c>
      <c r="S43" s="257" t="n">
        <f aca="false">SUM(S47:S71)-S61-S68-S69</f>
        <v>0</v>
      </c>
      <c r="T43" s="257" t="n">
        <f aca="false">SUM(T47:T71)-T61-T68-T69</f>
        <v>0</v>
      </c>
      <c r="U43" s="257" t="n">
        <f aca="false">SUM(U47:U71)-U61-U68-U69</f>
        <v>0</v>
      </c>
      <c r="V43" s="257" t="n">
        <f aca="false">SUM(V47:V71)-V61-V68-V69</f>
        <v>0</v>
      </c>
      <c r="W43" s="257" t="n">
        <f aca="false">SUM(W47:W71)-Z61-W68-W69</f>
        <v>0</v>
      </c>
      <c r="X43" s="257" t="n">
        <f aca="false">SUM(X47:X71)-X61-X68-X69</f>
        <v>0</v>
      </c>
      <c r="Y43" s="257" t="n">
        <f aca="false">SUM(Y47:Y71)-Y61-Y68-Y69</f>
        <v>0</v>
      </c>
      <c r="Z43" s="257" t="n">
        <f aca="false">SUM(Z47:Z71)-AB61-AB68-AB69</f>
        <v>0</v>
      </c>
      <c r="AA43" s="257" t="n">
        <f aca="false">SUM(AA47:AA71)-AC61-AC68-AC69</f>
        <v>0</v>
      </c>
      <c r="AB43" s="257" t="n">
        <f aca="false">SUM(AB47:AB71)-AB61-AB68-AB69</f>
        <v>0</v>
      </c>
      <c r="AC43" s="257" t="n">
        <f aca="false">SUM(AC47:AC71)-AC61-AC68-AC69</f>
        <v>0</v>
      </c>
      <c r="AD43" s="257" t="n">
        <f aca="false">SUM(AD47:AD71)-AD61-AD68-AD69</f>
        <v>0</v>
      </c>
      <c r="AE43" s="257" t="n">
        <f aca="false">SUM(AE47:AE71)-AE61-AE68-AE69</f>
        <v>0</v>
      </c>
      <c r="AF43" s="257" t="n">
        <f aca="false">SUM(AF47:AF71)-AF61-AF68-AF69</f>
        <v>0</v>
      </c>
      <c r="AG43" s="257" t="n">
        <f aca="false">SUM(AG47:AG71)-AG61-AG68-AG69</f>
        <v>0</v>
      </c>
      <c r="AH43" s="8"/>
      <c r="AI43" s="258" t="s">
        <v>415</v>
      </c>
      <c r="AJ43" s="259" t="s">
        <v>416</v>
      </c>
      <c r="AK43" s="282"/>
      <c r="AL43" s="22"/>
      <c r="AN43" s="8"/>
      <c r="AO43" s="8"/>
      <c r="AP43" s="8"/>
      <c r="AQ43" s="8"/>
      <c r="AR43" s="8"/>
      <c r="AS43" s="8"/>
    </row>
    <row r="44" customFormat="false" ht="12.75" hidden="false" customHeight="true" outlineLevel="0" collapsed="false">
      <c r="A44" s="260" t="s">
        <v>417</v>
      </c>
      <c r="B44" s="261" t="n">
        <f aca="false">B4</f>
        <v>36982</v>
      </c>
      <c r="C44" s="262" t="n">
        <f aca="false">B44</f>
        <v>36982</v>
      </c>
      <c r="D44" s="262" t="n">
        <f aca="false">C44+1</f>
        <v>36983</v>
      </c>
      <c r="E44" s="262" t="n">
        <f aca="false">D44+1</f>
        <v>36984</v>
      </c>
      <c r="F44" s="262" t="n">
        <f aca="false">E44+1</f>
        <v>36985</v>
      </c>
      <c r="G44" s="262" t="n">
        <f aca="false">F44+1</f>
        <v>36986</v>
      </c>
      <c r="H44" s="262" t="n">
        <f aca="false">G44+1</f>
        <v>36987</v>
      </c>
      <c r="I44" s="262" t="n">
        <f aca="false">H44+1</f>
        <v>36988</v>
      </c>
      <c r="J44" s="262" t="n">
        <f aca="false">I44+1</f>
        <v>36989</v>
      </c>
      <c r="K44" s="262" t="n">
        <f aca="false">J44+1</f>
        <v>36990</v>
      </c>
      <c r="L44" s="262" t="n">
        <f aca="false">K44+1</f>
        <v>36991</v>
      </c>
      <c r="M44" s="262" t="n">
        <f aca="false">L44+1</f>
        <v>36992</v>
      </c>
      <c r="N44" s="262" t="n">
        <f aca="false">M44+1</f>
        <v>36993</v>
      </c>
      <c r="O44" s="262" t="n">
        <f aca="false">N44+1</f>
        <v>36994</v>
      </c>
      <c r="P44" s="262" t="n">
        <f aca="false">O44+1</f>
        <v>36995</v>
      </c>
      <c r="Q44" s="262" t="n">
        <f aca="false">P44+1</f>
        <v>36996</v>
      </c>
      <c r="R44" s="262" t="n">
        <f aca="false">Q44+1</f>
        <v>36997</v>
      </c>
      <c r="S44" s="262" t="n">
        <f aca="false">R44+1</f>
        <v>36998</v>
      </c>
      <c r="T44" s="262" t="n">
        <f aca="false">S44+1</f>
        <v>36999</v>
      </c>
      <c r="U44" s="262" t="n">
        <f aca="false">T44+1</f>
        <v>37000</v>
      </c>
      <c r="V44" s="262" t="n">
        <f aca="false">U44+1</f>
        <v>37001</v>
      </c>
      <c r="W44" s="262" t="n">
        <f aca="false">V44+1</f>
        <v>37002</v>
      </c>
      <c r="X44" s="262" t="n">
        <f aca="false">W44+1</f>
        <v>37003</v>
      </c>
      <c r="Y44" s="262" t="n">
        <f aca="false">X44+1</f>
        <v>37004</v>
      </c>
      <c r="Z44" s="262" t="n">
        <f aca="false">Y44+1</f>
        <v>37005</v>
      </c>
      <c r="AA44" s="262" t="n">
        <f aca="false">Z44+1</f>
        <v>37006</v>
      </c>
      <c r="AB44" s="262" t="n">
        <f aca="false">AA44+1</f>
        <v>37007</v>
      </c>
      <c r="AC44" s="262" t="n">
        <f aca="false">AB44+1</f>
        <v>37008</v>
      </c>
      <c r="AD44" s="262" t="n">
        <f aca="false">AC44+1</f>
        <v>37009</v>
      </c>
      <c r="AE44" s="262" t="n">
        <f aca="false">AD44+1</f>
        <v>37010</v>
      </c>
      <c r="AF44" s="262" t="n">
        <f aca="false">AE44+1</f>
        <v>37011</v>
      </c>
      <c r="AG44" s="262" t="n">
        <f aca="false">AF44+1</f>
        <v>37012</v>
      </c>
      <c r="AH44" s="263"/>
      <c r="AI44" s="264" t="n">
        <v>1</v>
      </c>
      <c r="AJ44" s="265" t="s">
        <v>418</v>
      </c>
      <c r="AK44" s="406"/>
      <c r="AL44" s="455"/>
      <c r="AM44" s="441"/>
      <c r="AN44" s="263"/>
      <c r="AO44" s="263"/>
      <c r="AP44" s="263"/>
      <c r="AQ44" s="263"/>
      <c r="AR44" s="263"/>
      <c r="AS44" s="263"/>
      <c r="AT44" s="263"/>
      <c r="AU44" s="263"/>
      <c r="AV44" s="263"/>
      <c r="AW44" s="263"/>
      <c r="AX44" s="263"/>
      <c r="AY44" s="263"/>
      <c r="AZ44" s="263"/>
      <c r="BA44" s="263"/>
      <c r="BB44" s="263"/>
      <c r="BC44" s="263"/>
      <c r="BD44" s="263"/>
      <c r="BE44" s="263"/>
      <c r="BF44" s="263"/>
      <c r="BG44" s="263"/>
      <c r="BH44" s="263"/>
      <c r="BI44" s="263"/>
      <c r="BJ44" s="263"/>
      <c r="BK44" s="263"/>
      <c r="BL44" s="263"/>
      <c r="BM44" s="263"/>
      <c r="BN44" s="263"/>
      <c r="BO44" s="263"/>
      <c r="BP44" s="263"/>
      <c r="BQ44" s="263"/>
      <c r="BR44" s="263"/>
      <c r="BS44" s="263"/>
      <c r="BT44" s="263"/>
      <c r="BU44" s="263"/>
      <c r="BV44" s="263"/>
      <c r="BW44" s="263"/>
      <c r="BX44" s="263"/>
      <c r="BY44" s="263"/>
      <c r="BZ44" s="263"/>
      <c r="CA44" s="263"/>
      <c r="CB44" s="263"/>
      <c r="CC44" s="263"/>
      <c r="CD44" s="263"/>
      <c r="CE44" s="263"/>
      <c r="CF44" s="263"/>
      <c r="CG44" s="263"/>
      <c r="CH44" s="263"/>
      <c r="CI44" s="263"/>
      <c r="CJ44" s="263"/>
      <c r="CK44" s="263"/>
      <c r="CL44" s="263"/>
      <c r="CM44" s="263"/>
      <c r="CN44" s="263"/>
      <c r="CO44" s="263"/>
      <c r="CP44" s="263"/>
      <c r="CQ44" s="263"/>
      <c r="CR44" s="263"/>
      <c r="CS44" s="263"/>
      <c r="CT44" s="263"/>
      <c r="CU44" s="263"/>
      <c r="CV44" s="263"/>
      <c r="CW44" s="263"/>
      <c r="CX44" s="263"/>
      <c r="CY44" s="263"/>
      <c r="CZ44" s="263"/>
      <c r="DA44" s="263"/>
      <c r="DB44" s="263"/>
      <c r="DC44" s="263"/>
      <c r="DD44" s="263"/>
      <c r="DE44" s="263"/>
      <c r="DF44" s="263"/>
      <c r="DG44" s="263"/>
      <c r="DH44" s="263"/>
      <c r="DI44" s="263"/>
      <c r="DJ44" s="263"/>
      <c r="DK44" s="263"/>
      <c r="DL44" s="263"/>
      <c r="DM44" s="263"/>
      <c r="DN44" s="263"/>
      <c r="DO44" s="263"/>
      <c r="DP44" s="263"/>
      <c r="DQ44" s="263"/>
      <c r="DR44" s="263"/>
      <c r="DS44" s="263"/>
      <c r="DT44" s="263"/>
      <c r="DU44" s="263"/>
      <c r="DV44" s="263"/>
      <c r="DW44" s="263"/>
      <c r="DX44" s="263"/>
      <c r="DY44" s="263"/>
      <c r="DZ44" s="263"/>
      <c r="EA44" s="263"/>
      <c r="EB44" s="263"/>
      <c r="EC44" s="263"/>
      <c r="ED44" s="263"/>
      <c r="EE44" s="263"/>
      <c r="EF44" s="263"/>
      <c r="EG44" s="263"/>
      <c r="EH44" s="263"/>
      <c r="EI44" s="263"/>
      <c r="EJ44" s="263"/>
      <c r="EK44" s="263"/>
      <c r="EL44" s="263"/>
      <c r="EM44" s="263"/>
      <c r="EN44" s="263"/>
      <c r="EO44" s="263"/>
      <c r="EP44" s="263"/>
      <c r="EQ44" s="263"/>
      <c r="ER44" s="263"/>
      <c r="ES44" s="263"/>
      <c r="ET44" s="263"/>
      <c r="EU44" s="263"/>
      <c r="EV44" s="263"/>
      <c r="EW44" s="263"/>
      <c r="EX44" s="263"/>
      <c r="EY44" s="263"/>
      <c r="EZ44" s="263"/>
      <c r="FA44" s="263"/>
      <c r="FB44" s="263"/>
      <c r="FC44" s="263"/>
      <c r="FD44" s="263"/>
      <c r="FE44" s="263"/>
      <c r="FF44" s="263"/>
      <c r="FG44" s="263"/>
      <c r="FH44" s="263"/>
      <c r="FI44" s="263"/>
      <c r="FJ44" s="263"/>
      <c r="FK44" s="263"/>
      <c r="FL44" s="263"/>
      <c r="FM44" s="263"/>
      <c r="FN44" s="263"/>
      <c r="FO44" s="263"/>
      <c r="FP44" s="263"/>
      <c r="FQ44" s="263"/>
      <c r="FR44" s="263"/>
      <c r="FS44" s="263"/>
      <c r="FT44" s="263"/>
      <c r="FU44" s="263"/>
      <c r="FV44" s="263"/>
      <c r="FW44" s="263"/>
      <c r="FX44" s="263"/>
      <c r="FY44" s="263"/>
      <c r="FZ44" s="263"/>
      <c r="GA44" s="263"/>
      <c r="GB44" s="263"/>
      <c r="GC44" s="263"/>
      <c r="GD44" s="263"/>
      <c r="GE44" s="263"/>
      <c r="GF44" s="263"/>
      <c r="GG44" s="263"/>
      <c r="GH44" s="263"/>
      <c r="GI44" s="263"/>
      <c r="GJ44" s="263"/>
      <c r="GK44" s="263"/>
      <c r="GL44" s="263"/>
      <c r="GM44" s="263"/>
      <c r="GN44" s="263"/>
      <c r="GO44" s="263"/>
      <c r="GP44" s="263"/>
      <c r="GQ44" s="263"/>
      <c r="GR44" s="263"/>
      <c r="GS44" s="263"/>
      <c r="GT44" s="263"/>
      <c r="GU44" s="263"/>
      <c r="GV44" s="263"/>
      <c r="GW44" s="263"/>
      <c r="GX44" s="263"/>
      <c r="GY44" s="263"/>
      <c r="GZ44" s="263"/>
      <c r="HA44" s="263"/>
      <c r="HB44" s="263"/>
      <c r="HC44" s="263"/>
      <c r="HD44" s="263"/>
      <c r="HE44" s="263"/>
      <c r="HF44" s="263"/>
      <c r="HG44" s="263"/>
      <c r="HH44" s="263"/>
      <c r="HI44" s="263"/>
      <c r="HJ44" s="263"/>
      <c r="HK44" s="263"/>
      <c r="HL44" s="263"/>
      <c r="HM44" s="263"/>
      <c r="HN44" s="263"/>
      <c r="HO44" s="263"/>
      <c r="HP44" s="263"/>
      <c r="HQ44" s="263"/>
      <c r="HR44" s="263"/>
      <c r="HS44" s="263"/>
      <c r="HT44" s="263"/>
      <c r="HU44" s="263"/>
      <c r="HV44" s="263"/>
      <c r="HW44" s="263"/>
      <c r="HX44" s="263"/>
      <c r="HY44" s="263"/>
      <c r="HZ44" s="263"/>
      <c r="IA44" s="263"/>
      <c r="IB44" s="263"/>
      <c r="IC44" s="263"/>
      <c r="ID44" s="263"/>
      <c r="IE44" s="263"/>
      <c r="IF44" s="263"/>
      <c r="IG44" s="263"/>
      <c r="IH44" s="263"/>
      <c r="II44" s="263"/>
      <c r="IJ44" s="263"/>
      <c r="IK44" s="263"/>
      <c r="IL44" s="263"/>
      <c r="IM44" s="263"/>
      <c r="IN44" s="263"/>
      <c r="IO44" s="263"/>
      <c r="IP44" s="263"/>
      <c r="IQ44" s="263"/>
      <c r="IR44" s="263"/>
      <c r="IS44" s="263"/>
      <c r="IT44" s="263"/>
      <c r="IU44" s="263"/>
      <c r="IV44" s="263"/>
      <c r="IW44" s="263"/>
    </row>
    <row r="45" customFormat="false" ht="12.75" hidden="false" customHeight="true" outlineLevel="0" collapsed="false">
      <c r="A45" s="267"/>
      <c r="B45" s="267" t="n">
        <f aca="false">M38</f>
        <v>0</v>
      </c>
      <c r="C45" s="268" t="str">
        <f aca="false">LOOKUP((WEEKDAY(C44,1)),$AI$44:$AI$50,$AJ$44:$AJ$50)</f>
        <v>S</v>
      </c>
      <c r="D45" s="268" t="str">
        <f aca="false">LOOKUP((WEEKDAY(D44,1)),$AI$44:$AI$50,$AJ$44:$AJ$50)</f>
        <v>M</v>
      </c>
      <c r="E45" s="268" t="str">
        <f aca="false">LOOKUP((WEEKDAY(E44,1)),$AI$44:$AI$50,$AJ$44:$AJ$50)</f>
        <v>T</v>
      </c>
      <c r="F45" s="268" t="str">
        <f aca="false">LOOKUP((WEEKDAY(F44,1)),$AI$44:$AI$50,$AJ$44:$AJ$50)</f>
        <v>W</v>
      </c>
      <c r="G45" s="268" t="str">
        <f aca="false">LOOKUP((WEEKDAY(G44,1)),$AI$44:$AI$50,$AJ$44:$AJ$50)</f>
        <v>R</v>
      </c>
      <c r="H45" s="268" t="str">
        <f aca="false">LOOKUP((WEEKDAY(H44,1)),$AI$44:$AI$50,$AJ$44:$AJ$50)</f>
        <v>F</v>
      </c>
      <c r="I45" s="268" t="str">
        <f aca="false">LOOKUP((WEEKDAY(I44,1)),$AI$44:$AI$50,$AJ$44:$AJ$50)</f>
        <v>S</v>
      </c>
      <c r="J45" s="268" t="str">
        <f aca="false">LOOKUP((WEEKDAY(J44,1)),$AI$44:$AI$50,$AJ$44:$AJ$50)</f>
        <v>S</v>
      </c>
      <c r="K45" s="268" t="str">
        <f aca="false">LOOKUP((WEEKDAY(K44,1)),$AI$44:$AI$50,$AJ$44:$AJ$50)</f>
        <v>M</v>
      </c>
      <c r="L45" s="268" t="str">
        <f aca="false">LOOKUP((WEEKDAY(L44,1)),$AI$44:$AI$50,$AJ$44:$AJ$50)</f>
        <v>T</v>
      </c>
      <c r="M45" s="268" t="str">
        <f aca="false">LOOKUP((WEEKDAY(M44,1)),$AI$44:$AI$50,$AJ$44:$AJ$50)</f>
        <v>W</v>
      </c>
      <c r="N45" s="268" t="str">
        <f aca="false">LOOKUP((WEEKDAY(N44,1)),$AI$44:$AI$50,$AJ$44:$AJ$50)</f>
        <v>R</v>
      </c>
      <c r="O45" s="268" t="str">
        <f aca="false">LOOKUP((WEEKDAY(O44,1)),$AI$44:$AI$50,$AJ$44:$AJ$50)</f>
        <v>F</v>
      </c>
      <c r="P45" s="268" t="str">
        <f aca="false">LOOKUP((WEEKDAY(P44,1)),$AI$44:$AI$50,$AJ$44:$AJ$50)</f>
        <v>S</v>
      </c>
      <c r="Q45" s="268" t="str">
        <f aca="false">LOOKUP((WEEKDAY(Q44,1)),$AI$44:$AI$50,$AJ$44:$AJ$50)</f>
        <v>S</v>
      </c>
      <c r="R45" s="268" t="str">
        <f aca="false">LOOKUP((WEEKDAY(R44,1)),$AI$44:$AI$50,$AJ$44:$AJ$50)</f>
        <v>M</v>
      </c>
      <c r="S45" s="268" t="str">
        <f aca="false">LOOKUP((WEEKDAY(S44,1)),$AI$44:$AI$50,$AJ$44:$AJ$50)</f>
        <v>T</v>
      </c>
      <c r="T45" s="268" t="str">
        <f aca="false">LOOKUP((WEEKDAY(T44,1)),$AI$44:$AI$50,$AJ$44:$AJ$50)</f>
        <v>W</v>
      </c>
      <c r="U45" s="268" t="str">
        <f aca="false">LOOKUP((WEEKDAY(U44,1)),$AI$44:$AI$50,$AJ$44:$AJ$50)</f>
        <v>R</v>
      </c>
      <c r="V45" s="268" t="str">
        <f aca="false">LOOKUP((WEEKDAY(V44,1)),$AI$44:$AI$50,$AJ$44:$AJ$50)</f>
        <v>F</v>
      </c>
      <c r="W45" s="268" t="str">
        <f aca="false">LOOKUP((WEEKDAY(W44,1)),$AI$44:$AI$50,$AJ$44:$AJ$50)</f>
        <v>S</v>
      </c>
      <c r="X45" s="268" t="str">
        <f aca="false">LOOKUP((WEEKDAY(X44,1)),$AI$44:$AI$50,$AJ$44:$AJ$50)</f>
        <v>S</v>
      </c>
      <c r="Y45" s="268" t="str">
        <f aca="false">LOOKUP((WEEKDAY(Y44,1)),$AI$44:$AI$50,$AJ$44:$AJ$50)</f>
        <v>M</v>
      </c>
      <c r="Z45" s="268" t="str">
        <f aca="false">LOOKUP((WEEKDAY(Z44,1)),$AI$44:$AI$50,$AJ$44:$AJ$50)</f>
        <v>T</v>
      </c>
      <c r="AA45" s="268" t="str">
        <f aca="false">LOOKUP((WEEKDAY(AA44,1)),$AI$44:$AI$50,$AJ$44:$AJ$50)</f>
        <v>W</v>
      </c>
      <c r="AB45" s="268" t="str">
        <f aca="false">LOOKUP((WEEKDAY(AB44,1)),$AI$44:$AI$50,$AJ$44:$AJ$50)</f>
        <v>R</v>
      </c>
      <c r="AC45" s="268" t="str">
        <f aca="false">LOOKUP((WEEKDAY(AC44,1)),$AI$44:$AI$50,$AJ$44:$AJ$50)</f>
        <v>F</v>
      </c>
      <c r="AD45" s="268" t="str">
        <f aca="false">LOOKUP((WEEKDAY(AD44,1)),$AI$44:$AI$50,$AJ$44:$AJ$50)</f>
        <v>S</v>
      </c>
      <c r="AE45" s="268" t="str">
        <f aca="false">LOOKUP((WEEKDAY(AE44,1)),$AI$44:$AI$50,$AJ$44:$AJ$50)</f>
        <v>S</v>
      </c>
      <c r="AF45" s="268" t="str">
        <f aca="false">LOOKUP((WEEKDAY(AF44,1)),$AI$44:$AI$50,$AJ$44:$AJ$50)</f>
        <v>M</v>
      </c>
      <c r="AG45" s="268" t="str">
        <f aca="false">LOOKUP((WEEKDAY(AG44,1)),$AI$44:$AI$50,$AJ$44:$AJ$50)</f>
        <v>T</v>
      </c>
      <c r="AH45" s="8"/>
      <c r="AI45" s="269" t="n">
        <v>2</v>
      </c>
      <c r="AJ45" s="270" t="s">
        <v>419</v>
      </c>
      <c r="AK45" s="282"/>
      <c r="AL45" s="22"/>
      <c r="AN45" s="8"/>
      <c r="AO45" s="8"/>
      <c r="AP45" s="8"/>
      <c r="AQ45" s="8"/>
      <c r="AR45" s="8"/>
      <c r="AS45" s="8"/>
    </row>
    <row r="46" customFormat="false" ht="12.75" hidden="false" customHeight="true" outlineLevel="0" collapsed="false">
      <c r="A46" s="271"/>
      <c r="B46" s="272" t="s">
        <v>420</v>
      </c>
      <c r="C46" s="273"/>
      <c r="D46" s="273"/>
      <c r="E46" s="273"/>
      <c r="F46" s="273"/>
      <c r="G46" s="273"/>
      <c r="H46" s="273"/>
      <c r="I46" s="273"/>
      <c r="J46" s="273"/>
      <c r="K46" s="273"/>
      <c r="L46" s="273"/>
      <c r="M46" s="273"/>
      <c r="N46" s="273"/>
      <c r="O46" s="273"/>
      <c r="P46" s="273"/>
      <c r="Q46" s="273"/>
      <c r="R46" s="273"/>
      <c r="S46" s="273"/>
      <c r="T46" s="273"/>
      <c r="U46" s="273"/>
      <c r="V46" s="273"/>
      <c r="W46" s="273"/>
      <c r="X46" s="273"/>
      <c r="Y46" s="273"/>
      <c r="Z46" s="273"/>
      <c r="AA46" s="273"/>
      <c r="AB46" s="273"/>
      <c r="AC46" s="273"/>
      <c r="AD46" s="273"/>
      <c r="AE46" s="273"/>
      <c r="AF46" s="273"/>
      <c r="AG46" s="274"/>
      <c r="AH46" s="8"/>
      <c r="AI46" s="269" t="n">
        <v>3</v>
      </c>
      <c r="AJ46" s="270" t="s">
        <v>421</v>
      </c>
      <c r="AK46" s="282"/>
      <c r="AL46" s="22"/>
      <c r="AN46" s="8"/>
      <c r="AO46" s="8"/>
      <c r="AP46" s="8"/>
      <c r="AQ46" s="8"/>
      <c r="AR46" s="8"/>
      <c r="AS46" s="8"/>
    </row>
    <row r="47" customFormat="false" ht="12.75" hidden="false" customHeight="true" outlineLevel="0" collapsed="false">
      <c r="A47" s="218" t="s">
        <v>422</v>
      </c>
      <c r="B47" s="275" t="n">
        <f aca="false">SUM(C47:AG47)</f>
        <v>0</v>
      </c>
      <c r="C47" s="150"/>
      <c r="D47" s="150" t="n">
        <v>0</v>
      </c>
      <c r="E47" s="140" t="n">
        <v>0</v>
      </c>
      <c r="F47" s="150" t="n">
        <v>0</v>
      </c>
      <c r="G47" s="150" t="n">
        <v>0</v>
      </c>
      <c r="H47" s="150" t="n">
        <v>0</v>
      </c>
      <c r="I47" s="150"/>
      <c r="J47" s="150"/>
      <c r="K47" s="150" t="n">
        <v>0</v>
      </c>
      <c r="L47" s="150" t="n">
        <v>0</v>
      </c>
      <c r="M47" s="150" t="n">
        <v>0</v>
      </c>
      <c r="N47" s="150" t="n">
        <v>0</v>
      </c>
      <c r="O47" s="150"/>
      <c r="P47" s="150"/>
      <c r="Q47" s="150"/>
      <c r="R47" s="150" t="n">
        <v>0</v>
      </c>
      <c r="S47" s="150" t="n">
        <v>0</v>
      </c>
      <c r="T47" s="150" t="n">
        <v>0</v>
      </c>
      <c r="U47" s="150" t="n">
        <v>0</v>
      </c>
      <c r="V47" s="150" t="n">
        <v>0</v>
      </c>
      <c r="X47" s="150"/>
      <c r="Y47" s="150" t="n">
        <v>0</v>
      </c>
      <c r="Z47" s="150" t="n">
        <f aca="false">+Input!$G$11</f>
        <v>0</v>
      </c>
      <c r="AA47" s="150"/>
      <c r="AB47" s="150"/>
      <c r="AC47" s="150"/>
      <c r="AD47" s="150"/>
      <c r="AE47" s="150"/>
      <c r="AF47" s="150"/>
      <c r="AG47" s="150"/>
      <c r="AH47" s="8"/>
      <c r="AI47" s="269" t="n">
        <v>4</v>
      </c>
      <c r="AJ47" s="270" t="s">
        <v>423</v>
      </c>
      <c r="AK47" s="282"/>
      <c r="AL47" s="456"/>
      <c r="AM47" s="14"/>
      <c r="AN47" s="10"/>
      <c r="AO47" s="8"/>
      <c r="AP47" s="8"/>
      <c r="AQ47" s="8"/>
      <c r="AR47" s="8"/>
      <c r="AS47" s="8"/>
      <c r="BB47" s="150" t="n">
        <f aca="false">+Input!$G$11</f>
        <v>0</v>
      </c>
    </row>
    <row r="48" customFormat="false" ht="12.75" hidden="false" customHeight="true" outlineLevel="0" collapsed="false">
      <c r="A48" s="276" t="s">
        <v>424</v>
      </c>
      <c r="B48" s="275" t="n">
        <f aca="false">SUM(C48:AG48)</f>
        <v>0</v>
      </c>
      <c r="C48" s="150"/>
      <c r="D48" s="150"/>
      <c r="F48" s="150"/>
      <c r="G48" s="150"/>
      <c r="H48" s="150"/>
      <c r="I48" s="150"/>
      <c r="J48" s="150"/>
      <c r="K48" s="150"/>
      <c r="L48" s="150"/>
      <c r="M48" s="150"/>
      <c r="N48" s="150"/>
      <c r="O48" s="150"/>
      <c r="P48" s="150"/>
      <c r="Q48" s="150"/>
      <c r="R48" s="150"/>
      <c r="S48" s="150"/>
      <c r="T48" s="150"/>
      <c r="U48" s="150"/>
      <c r="V48" s="150"/>
      <c r="X48" s="150"/>
      <c r="Y48" s="150"/>
      <c r="Z48" s="150"/>
      <c r="AA48" s="150"/>
      <c r="AB48" s="150"/>
      <c r="AC48" s="150"/>
      <c r="AD48" s="150"/>
      <c r="AE48" s="150"/>
      <c r="AF48" s="150"/>
      <c r="AG48" s="150"/>
      <c r="AH48" s="8"/>
      <c r="AI48" s="269" t="n">
        <v>5</v>
      </c>
      <c r="AJ48" s="270" t="s">
        <v>425</v>
      </c>
      <c r="AK48" s="282"/>
      <c r="AL48" s="456"/>
      <c r="AM48" s="457"/>
      <c r="AN48" s="277"/>
      <c r="AO48" s="132"/>
      <c r="AP48" s="132"/>
      <c r="AQ48" s="132"/>
      <c r="AR48" s="132"/>
      <c r="AS48" s="132"/>
      <c r="AT48" s="0"/>
      <c r="AU48" s="0"/>
      <c r="AV48" s="0"/>
      <c r="AW48" s="0"/>
      <c r="AX48" s="0"/>
      <c r="AY48" s="0"/>
      <c r="AZ48" s="0"/>
      <c r="BA48" s="0"/>
      <c r="BB48" s="150"/>
    </row>
    <row r="49" customFormat="false" ht="12.75" hidden="false" customHeight="true" outlineLevel="0" collapsed="false">
      <c r="A49" s="276" t="s">
        <v>426</v>
      </c>
      <c r="B49" s="275" t="n">
        <f aca="false">SUM(C49:AG49)</f>
        <v>0</v>
      </c>
      <c r="C49" s="150"/>
      <c r="D49" s="150"/>
      <c r="F49" s="150"/>
      <c r="G49" s="150"/>
      <c r="H49" s="150"/>
      <c r="I49" s="150"/>
      <c r="J49" s="150"/>
      <c r="K49" s="150"/>
      <c r="L49" s="150"/>
      <c r="M49" s="150"/>
      <c r="N49" s="150"/>
      <c r="O49" s="150"/>
      <c r="P49" s="150"/>
      <c r="Q49" s="150"/>
      <c r="R49" s="150"/>
      <c r="S49" s="150"/>
      <c r="T49" s="150"/>
      <c r="U49" s="150"/>
      <c r="V49" s="150"/>
      <c r="X49" s="150"/>
      <c r="Y49" s="150"/>
      <c r="Z49" s="150"/>
      <c r="AA49" s="150"/>
      <c r="AB49" s="150"/>
      <c r="AC49" s="150"/>
      <c r="AD49" s="150"/>
      <c r="AE49" s="150"/>
      <c r="AF49" s="150"/>
      <c r="AG49" s="150"/>
      <c r="AH49" s="8"/>
      <c r="AI49" s="269" t="n">
        <v>6</v>
      </c>
      <c r="AJ49" s="270" t="s">
        <v>427</v>
      </c>
      <c r="AK49" s="282"/>
      <c r="AL49" s="456"/>
      <c r="AM49" s="457"/>
      <c r="AN49" s="277"/>
      <c r="AO49" s="132"/>
      <c r="AP49" s="132"/>
      <c r="AQ49" s="132"/>
      <c r="AR49" s="132"/>
      <c r="AS49" s="132"/>
      <c r="AT49" s="0"/>
      <c r="AU49" s="0"/>
      <c r="AV49" s="0"/>
      <c r="AW49" s="0"/>
      <c r="AX49" s="0"/>
      <c r="AY49" s="0"/>
      <c r="AZ49" s="0"/>
      <c r="BA49" s="0"/>
      <c r="BB49" s="150"/>
    </row>
    <row r="50" customFormat="false" ht="12.75" hidden="false" customHeight="true" outlineLevel="0" collapsed="false">
      <c r="A50" s="276" t="s">
        <v>428</v>
      </c>
      <c r="B50" s="275" t="n">
        <f aca="false">SUM(C50:AG50)</f>
        <v>0</v>
      </c>
      <c r="C50" s="150"/>
      <c r="D50" s="150"/>
      <c r="F50" s="150"/>
      <c r="G50" s="150"/>
      <c r="H50" s="150"/>
      <c r="I50" s="150"/>
      <c r="J50" s="150"/>
      <c r="K50" s="150"/>
      <c r="L50" s="150"/>
      <c r="M50" s="150"/>
      <c r="N50" s="150"/>
      <c r="O50" s="150"/>
      <c r="P50" s="150"/>
      <c r="Q50" s="150"/>
      <c r="R50" s="150"/>
      <c r="S50" s="150"/>
      <c r="T50" s="150"/>
      <c r="U50" s="150"/>
      <c r="V50" s="150"/>
      <c r="X50" s="150"/>
      <c r="Y50" s="150"/>
      <c r="Z50" s="150"/>
      <c r="AA50" s="150"/>
      <c r="AB50" s="150"/>
      <c r="AC50" s="150"/>
      <c r="AD50" s="150"/>
      <c r="AE50" s="150"/>
      <c r="AF50" s="150"/>
      <c r="AG50" s="150"/>
      <c r="AH50" s="8"/>
      <c r="AI50" s="278" t="n">
        <v>7</v>
      </c>
      <c r="AJ50" s="279" t="s">
        <v>418</v>
      </c>
      <c r="AK50" s="282"/>
      <c r="AL50" s="452"/>
      <c r="AM50" s="14"/>
      <c r="AN50" s="277"/>
      <c r="AO50" s="132"/>
      <c r="AP50" s="132"/>
      <c r="AQ50" s="132"/>
      <c r="AR50" s="132"/>
      <c r="AS50" s="132"/>
      <c r="AT50" s="458"/>
      <c r="AU50" s="459"/>
      <c r="AV50" s="282"/>
      <c r="AW50" s="456"/>
      <c r="AX50" s="14"/>
      <c r="AY50" s="10"/>
      <c r="AZ50" s="8"/>
      <c r="BB50" s="150"/>
    </row>
    <row r="51" customFormat="false" ht="12.75" hidden="false" customHeight="true" outlineLevel="0" collapsed="false">
      <c r="A51" s="276" t="s">
        <v>429</v>
      </c>
      <c r="B51" s="275" t="n">
        <f aca="false">SUM(C51:AG51)</f>
        <v>0</v>
      </c>
      <c r="C51" s="150"/>
      <c r="D51" s="150"/>
      <c r="F51" s="150"/>
      <c r="G51" s="150"/>
      <c r="H51" s="150"/>
      <c r="I51" s="150"/>
      <c r="J51" s="150"/>
      <c r="K51" s="150"/>
      <c r="L51" s="150"/>
      <c r="M51" s="150"/>
      <c r="N51" s="150"/>
      <c r="O51" s="150"/>
      <c r="P51" s="150"/>
      <c r="Q51" s="150"/>
      <c r="R51" s="150"/>
      <c r="S51" s="150"/>
      <c r="T51" s="150"/>
      <c r="U51" s="150"/>
      <c r="V51" s="150"/>
      <c r="X51" s="150"/>
      <c r="Y51" s="150"/>
      <c r="Z51" s="150"/>
      <c r="AA51" s="150"/>
      <c r="AB51" s="150"/>
      <c r="AC51" s="150"/>
      <c r="AD51" s="150"/>
      <c r="AE51" s="150"/>
      <c r="AF51" s="150"/>
      <c r="AG51" s="150"/>
      <c r="AH51" s="8"/>
      <c r="AI51" s="460"/>
      <c r="AJ51" s="282"/>
      <c r="AK51" s="282"/>
      <c r="AL51" s="452"/>
      <c r="AM51" s="14"/>
      <c r="AN51" s="10"/>
      <c r="AO51" s="8"/>
      <c r="AP51" s="8"/>
      <c r="AQ51" s="8"/>
      <c r="AR51" s="8"/>
      <c r="AS51" s="8"/>
      <c r="BB51" s="150"/>
    </row>
    <row r="52" customFormat="false" ht="12.75" hidden="false" customHeight="true" outlineLevel="0" collapsed="false">
      <c r="A52" s="276" t="s">
        <v>430</v>
      </c>
      <c r="B52" s="275" t="n">
        <f aca="false">SUM(C52:AG52)</f>
        <v>0</v>
      </c>
      <c r="C52" s="150"/>
      <c r="D52" s="150"/>
      <c r="F52" s="150"/>
      <c r="G52" s="150"/>
      <c r="H52" s="150"/>
      <c r="I52" s="150"/>
      <c r="J52" s="150"/>
      <c r="K52" s="150"/>
      <c r="L52" s="150"/>
      <c r="M52" s="150"/>
      <c r="N52" s="150"/>
      <c r="O52" s="150"/>
      <c r="P52" s="150"/>
      <c r="Q52" s="150"/>
      <c r="R52" s="150"/>
      <c r="S52" s="150"/>
      <c r="T52" s="150"/>
      <c r="U52" s="150"/>
      <c r="V52" s="150"/>
      <c r="X52" s="150"/>
      <c r="Y52" s="150"/>
      <c r="Z52" s="150"/>
      <c r="AA52" s="150"/>
      <c r="AB52" s="150"/>
      <c r="AC52" s="150"/>
      <c r="AD52" s="150"/>
      <c r="AE52" s="150"/>
      <c r="AF52" s="150"/>
      <c r="AG52" s="150"/>
      <c r="AH52" s="8"/>
      <c r="AI52" s="460"/>
      <c r="AJ52" s="282"/>
      <c r="AK52" s="282"/>
      <c r="AL52" s="452"/>
      <c r="AM52" s="14"/>
      <c r="AN52" s="10"/>
      <c r="AO52" s="8"/>
      <c r="AP52" s="8"/>
      <c r="AQ52" s="8"/>
      <c r="AR52" s="8"/>
      <c r="AS52" s="8"/>
      <c r="BB52" s="150"/>
    </row>
    <row r="53" customFormat="false" ht="12.75" hidden="false" customHeight="true" outlineLevel="0" collapsed="false">
      <c r="A53" s="218" t="s">
        <v>272</v>
      </c>
      <c r="B53" s="275" t="n">
        <f aca="false">SUM(C53:AG53)</f>
        <v>0</v>
      </c>
      <c r="C53" s="150"/>
      <c r="D53" s="150" t="n">
        <v>0</v>
      </c>
      <c r="E53" s="140" t="n">
        <v>0</v>
      </c>
      <c r="F53" s="150" t="n">
        <v>0</v>
      </c>
      <c r="G53" s="150" t="n">
        <v>0</v>
      </c>
      <c r="H53" s="150" t="n">
        <v>0</v>
      </c>
      <c r="I53" s="150"/>
      <c r="J53" s="150"/>
      <c r="K53" s="150" t="n">
        <v>0</v>
      </c>
      <c r="L53" s="150" t="n">
        <v>0</v>
      </c>
      <c r="M53" s="150" t="n">
        <v>0</v>
      </c>
      <c r="N53" s="150" t="n">
        <v>0</v>
      </c>
      <c r="O53" s="150"/>
      <c r="P53" s="150"/>
      <c r="Q53" s="150"/>
      <c r="R53" s="150" t="n">
        <v>0</v>
      </c>
      <c r="S53" s="150" t="n">
        <v>0</v>
      </c>
      <c r="T53" s="150" t="n">
        <v>0</v>
      </c>
      <c r="U53" s="150" t="n">
        <v>0</v>
      </c>
      <c r="V53" s="150" t="n">
        <v>0</v>
      </c>
      <c r="X53" s="150"/>
      <c r="Y53" s="150" t="n">
        <v>0</v>
      </c>
      <c r="Z53" s="150" t="n">
        <f aca="false">+Input!$G$13</f>
        <v>0</v>
      </c>
      <c r="AA53" s="150"/>
      <c r="AB53" s="150"/>
      <c r="AC53" s="150"/>
      <c r="AD53" s="150"/>
      <c r="AE53" s="150"/>
      <c r="AF53" s="150"/>
      <c r="AG53" s="150"/>
      <c r="AH53" s="8"/>
      <c r="AI53" s="280" t="s">
        <v>431</v>
      </c>
      <c r="AJ53" s="281"/>
      <c r="AK53" s="282"/>
      <c r="AL53" s="283"/>
      <c r="AM53" s="14"/>
      <c r="AN53" s="10"/>
      <c r="AO53" s="8"/>
      <c r="AP53" s="8"/>
      <c r="AQ53" s="8"/>
      <c r="AR53" s="8"/>
      <c r="AS53" s="8"/>
      <c r="BB53" s="150" t="n">
        <f aca="false">+Input!$G$13</f>
        <v>0</v>
      </c>
    </row>
    <row r="54" customFormat="false" ht="12.75" hidden="false" customHeight="true" outlineLevel="0" collapsed="false">
      <c r="A54" s="218" t="s">
        <v>273</v>
      </c>
      <c r="B54" s="275" t="n">
        <f aca="false">SUM(C54:AG54)</f>
        <v>0</v>
      </c>
      <c r="C54" s="150"/>
      <c r="D54" s="150" t="n">
        <v>0</v>
      </c>
      <c r="E54" s="140" t="n">
        <v>0</v>
      </c>
      <c r="F54" s="150" t="n">
        <v>0</v>
      </c>
      <c r="G54" s="150" t="n">
        <v>0</v>
      </c>
      <c r="H54" s="150" t="n">
        <v>0</v>
      </c>
      <c r="I54" s="150"/>
      <c r="J54" s="150"/>
      <c r="K54" s="150" t="n">
        <v>0</v>
      </c>
      <c r="L54" s="150" t="n">
        <v>0</v>
      </c>
      <c r="M54" s="150" t="n">
        <v>0</v>
      </c>
      <c r="N54" s="150" t="n">
        <v>0</v>
      </c>
      <c r="O54" s="150"/>
      <c r="P54" s="150"/>
      <c r="Q54" s="150"/>
      <c r="R54" s="150" t="n">
        <v>0</v>
      </c>
      <c r="S54" s="150" t="n">
        <v>0</v>
      </c>
      <c r="T54" s="150" t="n">
        <v>0</v>
      </c>
      <c r="U54" s="150" t="n">
        <v>0</v>
      </c>
      <c r="V54" s="150" t="n">
        <v>0</v>
      </c>
      <c r="X54" s="150"/>
      <c r="Y54" s="150" t="n">
        <v>0</v>
      </c>
      <c r="Z54" s="150" t="n">
        <f aca="false">+Input!$G$14</f>
        <v>0</v>
      </c>
      <c r="AA54" s="150"/>
      <c r="AB54" s="150"/>
      <c r="AC54" s="150"/>
      <c r="AD54" s="150"/>
      <c r="AE54" s="150"/>
      <c r="AF54" s="150"/>
      <c r="AG54" s="150"/>
      <c r="AH54" s="8"/>
      <c r="AI54" s="284" t="s">
        <v>432</v>
      </c>
      <c r="AJ54" s="285" t="s">
        <v>433</v>
      </c>
      <c r="AK54" s="286" t="s">
        <v>434</v>
      </c>
      <c r="AL54" s="287" t="s">
        <v>435</v>
      </c>
      <c r="AM54" s="288" t="s">
        <v>436</v>
      </c>
      <c r="AN54" s="10"/>
      <c r="AO54" s="8"/>
      <c r="AP54" s="8"/>
      <c r="AQ54" s="8"/>
      <c r="AR54" s="8"/>
      <c r="AS54" s="8"/>
      <c r="BB54" s="150" t="n">
        <f aca="false">+Input!$G$14</f>
        <v>0</v>
      </c>
    </row>
    <row r="55" customFormat="false" ht="12.75" hidden="false" customHeight="true" outlineLevel="0" collapsed="false">
      <c r="A55" s="218" t="s">
        <v>274</v>
      </c>
      <c r="B55" s="275" t="n">
        <f aca="false">SUM(C55:AG55)</f>
        <v>0</v>
      </c>
      <c r="C55" s="150"/>
      <c r="D55" s="150" t="n">
        <v>0</v>
      </c>
      <c r="E55" s="140" t="n">
        <v>0</v>
      </c>
      <c r="F55" s="150" t="n">
        <v>0</v>
      </c>
      <c r="G55" s="150" t="n">
        <v>0</v>
      </c>
      <c r="H55" s="150" t="n">
        <v>0</v>
      </c>
      <c r="I55" s="150"/>
      <c r="J55" s="150"/>
      <c r="K55" s="150" t="n">
        <v>0</v>
      </c>
      <c r="L55" s="150" t="n">
        <v>0</v>
      </c>
      <c r="M55" s="150" t="n">
        <v>0</v>
      </c>
      <c r="N55" s="150" t="n">
        <v>0</v>
      </c>
      <c r="O55" s="150"/>
      <c r="P55" s="150"/>
      <c r="Q55" s="150"/>
      <c r="R55" s="150" t="n">
        <v>0</v>
      </c>
      <c r="S55" s="150" t="n">
        <v>0</v>
      </c>
      <c r="T55" s="150" t="n">
        <v>0</v>
      </c>
      <c r="U55" s="150" t="n">
        <v>0</v>
      </c>
      <c r="V55" s="150" t="n">
        <v>0</v>
      </c>
      <c r="X55" s="150"/>
      <c r="Y55" s="150" t="n">
        <v>0</v>
      </c>
      <c r="Z55" s="150" t="n">
        <f aca="false">+Input!$G$15</f>
        <v>0</v>
      </c>
      <c r="AA55" s="150"/>
      <c r="AB55" s="150"/>
      <c r="AC55" s="150"/>
      <c r="AD55" s="150"/>
      <c r="AE55" s="150"/>
      <c r="AF55" s="150"/>
      <c r="AG55" s="150"/>
      <c r="AH55" s="8"/>
      <c r="AI55" s="458" t="n">
        <v>35915</v>
      </c>
      <c r="AJ55" s="459" t="n">
        <v>-1750</v>
      </c>
      <c r="AK55" s="282" t="s">
        <v>259</v>
      </c>
      <c r="AL55" s="283" t="n">
        <v>35521</v>
      </c>
      <c r="AM55" s="439" t="s">
        <v>501</v>
      </c>
      <c r="AN55" s="10" t="s">
        <v>502</v>
      </c>
      <c r="AO55" s="8"/>
      <c r="AQ55" s="8"/>
      <c r="AR55" s="8"/>
      <c r="AS55" s="8"/>
      <c r="BB55" s="150" t="n">
        <f aca="false">+Input!$G$15</f>
        <v>0</v>
      </c>
    </row>
    <row r="56" customFormat="false" ht="12.75" hidden="false" customHeight="true" outlineLevel="0" collapsed="false">
      <c r="A56" s="218" t="s">
        <v>275</v>
      </c>
      <c r="B56" s="275" t="n">
        <f aca="false">SUM(C56:AG56)</f>
        <v>0</v>
      </c>
      <c r="C56" s="150"/>
      <c r="D56" s="150" t="n">
        <v>0</v>
      </c>
      <c r="E56" s="140" t="n">
        <v>0</v>
      </c>
      <c r="F56" s="150" t="n">
        <v>0</v>
      </c>
      <c r="G56" s="150" t="n">
        <v>0</v>
      </c>
      <c r="H56" s="150" t="n">
        <v>0</v>
      </c>
      <c r="I56" s="150"/>
      <c r="J56" s="150"/>
      <c r="K56" s="150" t="n">
        <v>0</v>
      </c>
      <c r="L56" s="150" t="n">
        <v>0</v>
      </c>
      <c r="M56" s="150" t="n">
        <v>0</v>
      </c>
      <c r="N56" s="150" t="n">
        <v>0</v>
      </c>
      <c r="O56" s="150"/>
      <c r="P56" s="150"/>
      <c r="Q56" s="150"/>
      <c r="R56" s="150" t="n">
        <v>0</v>
      </c>
      <c r="S56" s="150" t="n">
        <v>0</v>
      </c>
      <c r="T56" s="150" t="n">
        <v>0</v>
      </c>
      <c r="U56" s="150" t="n">
        <v>0</v>
      </c>
      <c r="V56" s="150" t="n">
        <v>0</v>
      </c>
      <c r="X56" s="150"/>
      <c r="Y56" s="150" t="n">
        <v>0</v>
      </c>
      <c r="Z56" s="150" t="n">
        <f aca="false">+Input!$G$16</f>
        <v>0</v>
      </c>
      <c r="AA56" s="150"/>
      <c r="AB56" s="150"/>
      <c r="AC56" s="150"/>
      <c r="AD56" s="150"/>
      <c r="AE56" s="150"/>
      <c r="AF56" s="150"/>
      <c r="AG56" s="150"/>
      <c r="AH56" s="8"/>
      <c r="AI56" s="458" t="n">
        <v>36313</v>
      </c>
      <c r="AJ56" s="459" t="n">
        <v>-41850</v>
      </c>
      <c r="AK56" s="282"/>
      <c r="AL56" s="283" t="n">
        <v>36281</v>
      </c>
      <c r="AM56" s="439" t="s">
        <v>503</v>
      </c>
      <c r="AN56" s="10" t="s">
        <v>504</v>
      </c>
      <c r="AO56" s="461"/>
      <c r="AQ56" s="8"/>
      <c r="AR56" s="8"/>
      <c r="AS56" s="8"/>
      <c r="BB56" s="150" t="n">
        <f aca="false">+Input!$G$16</f>
        <v>0</v>
      </c>
    </row>
    <row r="57" customFormat="false" ht="12.75" hidden="false" customHeight="true" outlineLevel="0" collapsed="false">
      <c r="A57" s="276" t="s">
        <v>276</v>
      </c>
      <c r="B57" s="275" t="n">
        <f aca="false">SUM(C57:AG57)</f>
        <v>0</v>
      </c>
      <c r="C57" s="150"/>
      <c r="D57" s="150" t="n">
        <v>0</v>
      </c>
      <c r="E57" s="140" t="n">
        <v>0</v>
      </c>
      <c r="F57" s="150" t="n">
        <v>0</v>
      </c>
      <c r="G57" s="150" t="n">
        <v>0</v>
      </c>
      <c r="H57" s="150" t="n">
        <v>0</v>
      </c>
      <c r="I57" s="150"/>
      <c r="J57" s="150"/>
      <c r="K57" s="150" t="n">
        <v>0</v>
      </c>
      <c r="L57" s="150" t="n">
        <v>0</v>
      </c>
      <c r="M57" s="150" t="n">
        <v>0</v>
      </c>
      <c r="N57" s="150" t="n">
        <v>0</v>
      </c>
      <c r="O57" s="150"/>
      <c r="P57" s="150"/>
      <c r="Q57" s="150"/>
      <c r="R57" s="150" t="n">
        <v>0</v>
      </c>
      <c r="S57" s="150" t="n">
        <v>0</v>
      </c>
      <c r="T57" s="150" t="n">
        <v>0</v>
      </c>
      <c r="U57" s="150" t="n">
        <v>0</v>
      </c>
      <c r="V57" s="150" t="n">
        <v>0</v>
      </c>
      <c r="X57" s="150"/>
      <c r="Y57" s="150" t="n">
        <v>0</v>
      </c>
      <c r="Z57" s="150" t="n">
        <f aca="false">+Input!$G$17</f>
        <v>0</v>
      </c>
      <c r="AA57" s="150"/>
      <c r="AB57" s="150"/>
      <c r="AC57" s="150"/>
      <c r="AD57" s="150"/>
      <c r="AE57" s="150"/>
      <c r="AF57" s="150"/>
      <c r="AG57" s="150"/>
      <c r="AH57" s="8"/>
      <c r="AI57" s="458" t="n">
        <v>36341</v>
      </c>
      <c r="AJ57" s="459" t="n">
        <v>-73500</v>
      </c>
      <c r="AK57" s="282" t="s">
        <v>259</v>
      </c>
      <c r="AL57" s="283" t="n">
        <v>36312</v>
      </c>
      <c r="AM57" s="439" t="s">
        <v>503</v>
      </c>
      <c r="AN57" s="10" t="s">
        <v>505</v>
      </c>
      <c r="AO57" s="8"/>
      <c r="AP57" s="8"/>
      <c r="AQ57" s="8"/>
      <c r="AR57" s="8"/>
      <c r="AS57" s="8"/>
      <c r="BB57" s="150" t="n">
        <f aca="false">+Input!$G$17</f>
        <v>0</v>
      </c>
    </row>
    <row r="58" customFormat="false" ht="12.75" hidden="false" customHeight="true" outlineLevel="0" collapsed="false">
      <c r="A58" s="276" t="s">
        <v>438</v>
      </c>
      <c r="B58" s="275" t="n">
        <f aca="false">SUM(C58:AG58)</f>
        <v>0</v>
      </c>
      <c r="C58" s="150"/>
      <c r="D58" s="150" t="n">
        <v>0</v>
      </c>
      <c r="E58" s="140" t="n">
        <v>0</v>
      </c>
      <c r="F58" s="150" t="n">
        <v>0</v>
      </c>
      <c r="G58" s="150" t="n">
        <v>0</v>
      </c>
      <c r="H58" s="150" t="n">
        <v>0</v>
      </c>
      <c r="I58" s="150"/>
      <c r="J58" s="150"/>
      <c r="K58" s="150" t="n">
        <v>0</v>
      </c>
      <c r="L58" s="150" t="n">
        <v>0</v>
      </c>
      <c r="M58" s="150" t="n">
        <v>0</v>
      </c>
      <c r="N58" s="150" t="n">
        <v>0</v>
      </c>
      <c r="O58" s="150"/>
      <c r="P58" s="150"/>
      <c r="Q58" s="150"/>
      <c r="R58" s="150" t="n">
        <v>0</v>
      </c>
      <c r="S58" s="150" t="n">
        <v>0</v>
      </c>
      <c r="T58" s="150" t="n">
        <v>0</v>
      </c>
      <c r="U58" s="150" t="n">
        <v>0</v>
      </c>
      <c r="V58" s="150" t="n">
        <v>0</v>
      </c>
      <c r="X58" s="150"/>
      <c r="Y58" s="150" t="n">
        <v>0</v>
      </c>
      <c r="Z58" s="150" t="n">
        <f aca="false">+Input!$G$18</f>
        <v>0</v>
      </c>
      <c r="AA58" s="150"/>
      <c r="AB58" s="150"/>
      <c r="AC58" s="150"/>
      <c r="AD58" s="150"/>
      <c r="AE58" s="150"/>
      <c r="AF58" s="150"/>
      <c r="AG58" s="150"/>
      <c r="AH58" s="8"/>
      <c r="AI58" s="462" t="s">
        <v>506</v>
      </c>
      <c r="AJ58" s="463"/>
      <c r="AK58" s="282"/>
      <c r="AL58" s="283"/>
      <c r="AM58" s="439"/>
      <c r="AN58" s="277"/>
      <c r="AO58" s="132"/>
      <c r="AP58" s="132"/>
      <c r="AQ58" s="132"/>
      <c r="AR58" s="132"/>
      <c r="AS58" s="132"/>
      <c r="AT58" s="145"/>
      <c r="AU58" s="145"/>
      <c r="AV58" s="145"/>
      <c r="AW58" s="145"/>
      <c r="AX58" s="145"/>
      <c r="BB58" s="150" t="n">
        <f aca="false">+Input!$G$18</f>
        <v>0</v>
      </c>
    </row>
    <row r="59" customFormat="false" ht="12.75" hidden="false" customHeight="true" outlineLevel="0" collapsed="false">
      <c r="A59" s="276" t="s">
        <v>278</v>
      </c>
      <c r="B59" s="275" t="n">
        <f aca="false">SUM(C59:AG59)</f>
        <v>0</v>
      </c>
      <c r="C59" s="150"/>
      <c r="D59" s="150" t="n">
        <v>0</v>
      </c>
      <c r="E59" s="140" t="n">
        <v>0</v>
      </c>
      <c r="F59" s="150" t="n">
        <v>0</v>
      </c>
      <c r="G59" s="150" t="n">
        <v>0</v>
      </c>
      <c r="H59" s="150" t="n">
        <v>0</v>
      </c>
      <c r="I59" s="150"/>
      <c r="J59" s="150"/>
      <c r="K59" s="150" t="n">
        <v>0</v>
      </c>
      <c r="L59" s="150" t="n">
        <v>0</v>
      </c>
      <c r="M59" s="150" t="n">
        <v>0</v>
      </c>
      <c r="N59" s="150" t="n">
        <v>0</v>
      </c>
      <c r="O59" s="150"/>
      <c r="P59" s="150"/>
      <c r="Q59" s="150"/>
      <c r="R59" s="150" t="n">
        <v>0</v>
      </c>
      <c r="S59" s="150" t="n">
        <v>0</v>
      </c>
      <c r="T59" s="150" t="n">
        <v>0</v>
      </c>
      <c r="U59" s="150" t="n">
        <v>0</v>
      </c>
      <c r="V59" s="150" t="n">
        <v>0</v>
      </c>
      <c r="X59" s="150"/>
      <c r="Y59" s="150" t="n">
        <v>0</v>
      </c>
      <c r="Z59" s="150" t="n">
        <f aca="false">+Input!$G$19</f>
        <v>0</v>
      </c>
      <c r="AA59" s="150"/>
      <c r="AB59" s="150"/>
      <c r="AC59" s="150"/>
      <c r="AD59" s="150"/>
      <c r="AE59" s="150"/>
      <c r="AF59" s="150"/>
      <c r="AG59" s="150"/>
      <c r="AH59" s="8"/>
      <c r="AI59" s="289" t="n">
        <v>36371</v>
      </c>
      <c r="AJ59" s="291" t="n">
        <v>-97650</v>
      </c>
      <c r="AK59" s="282" t="s">
        <v>259</v>
      </c>
      <c r="AL59" s="283" t="n">
        <v>36342</v>
      </c>
      <c r="AM59" s="439" t="s">
        <v>503</v>
      </c>
      <c r="AN59" s="277" t="s">
        <v>507</v>
      </c>
      <c r="AO59" s="132"/>
      <c r="AP59" s="132"/>
      <c r="AQ59" s="132"/>
      <c r="AR59" s="132"/>
      <c r="AS59" s="132"/>
      <c r="AT59" s="145"/>
      <c r="AU59" s="145"/>
      <c r="AV59" s="145"/>
      <c r="AW59" s="145"/>
      <c r="AX59" s="145"/>
      <c r="BB59" s="150" t="n">
        <f aca="false">+Input!$G$19</f>
        <v>0</v>
      </c>
    </row>
    <row r="60" customFormat="false" ht="12.75" hidden="false" customHeight="true" outlineLevel="0" collapsed="false">
      <c r="A60" s="276" t="s">
        <v>279</v>
      </c>
      <c r="B60" s="275" t="n">
        <f aca="false">SUM(C60:AG60)</f>
        <v>0</v>
      </c>
      <c r="C60" s="150"/>
      <c r="D60" s="150" t="n">
        <v>0</v>
      </c>
      <c r="E60" s="140" t="n">
        <v>0</v>
      </c>
      <c r="F60" s="150" t="n">
        <v>0</v>
      </c>
      <c r="G60" s="150" t="n">
        <v>0</v>
      </c>
      <c r="H60" s="150" t="n">
        <v>0</v>
      </c>
      <c r="I60" s="150"/>
      <c r="J60" s="150"/>
      <c r="K60" s="150" t="n">
        <v>0</v>
      </c>
      <c r="L60" s="150" t="n">
        <v>0</v>
      </c>
      <c r="M60" s="150" t="n">
        <v>0</v>
      </c>
      <c r="N60" s="150" t="n">
        <v>0</v>
      </c>
      <c r="O60" s="150"/>
      <c r="P60" s="150"/>
      <c r="Q60" s="150"/>
      <c r="R60" s="150" t="n">
        <v>0</v>
      </c>
      <c r="S60" s="150" t="n">
        <v>0</v>
      </c>
      <c r="T60" s="150" t="n">
        <v>0</v>
      </c>
      <c r="U60" s="150" t="n">
        <v>0</v>
      </c>
      <c r="V60" s="150" t="n">
        <v>0</v>
      </c>
      <c r="X60" s="150"/>
      <c r="Y60" s="150" t="n">
        <v>0</v>
      </c>
      <c r="Z60" s="150" t="n">
        <f aca="false">+Input!$G$20</f>
        <v>0</v>
      </c>
      <c r="AA60" s="150"/>
      <c r="AB60" s="150"/>
      <c r="AC60" s="150"/>
      <c r="AD60" s="150"/>
      <c r="AE60" s="150"/>
      <c r="AF60" s="150"/>
      <c r="AG60" s="150"/>
      <c r="AH60" s="8"/>
      <c r="AI60" s="464" t="s">
        <v>508</v>
      </c>
      <c r="AJ60" s="290"/>
      <c r="AK60" s="282"/>
      <c r="AL60" s="283"/>
      <c r="AM60" s="14"/>
      <c r="AN60" s="277"/>
      <c r="AO60" s="132"/>
      <c r="AP60" s="132"/>
      <c r="AQ60" s="132"/>
      <c r="AR60" s="132"/>
      <c r="AS60" s="132"/>
      <c r="AT60" s="145"/>
      <c r="AU60" s="145"/>
      <c r="AV60" s="145"/>
      <c r="AW60" s="145"/>
      <c r="AX60" s="145"/>
      <c r="BB60" s="150" t="n">
        <f aca="false">+Input!$G$20</f>
        <v>0</v>
      </c>
    </row>
    <row r="61" customFormat="false" ht="12.75" hidden="false" customHeight="true" outlineLevel="0" collapsed="false">
      <c r="A61" s="276" t="s">
        <v>439</v>
      </c>
      <c r="B61" s="275" t="n">
        <f aca="false">SUM(C61:AG61)</f>
        <v>0</v>
      </c>
      <c r="C61" s="150"/>
      <c r="D61" s="150" t="n">
        <v>0</v>
      </c>
      <c r="E61" s="140" t="n">
        <v>0</v>
      </c>
      <c r="F61" s="150" t="n">
        <v>0</v>
      </c>
      <c r="G61" s="150" t="n">
        <v>0</v>
      </c>
      <c r="H61" s="150" t="n">
        <v>0</v>
      </c>
      <c r="I61" s="150"/>
      <c r="J61" s="150"/>
      <c r="K61" s="150" t="n">
        <v>0</v>
      </c>
      <c r="L61" s="150" t="n">
        <v>0</v>
      </c>
      <c r="M61" s="150" t="n">
        <v>0</v>
      </c>
      <c r="N61" s="150" t="n">
        <v>0</v>
      </c>
      <c r="O61" s="150"/>
      <c r="P61" s="150"/>
      <c r="Q61" s="150"/>
      <c r="R61" s="150" t="n">
        <v>0</v>
      </c>
      <c r="S61" s="150" t="n">
        <v>0</v>
      </c>
      <c r="T61" s="150" t="n">
        <v>0</v>
      </c>
      <c r="U61" s="150" t="n">
        <v>0</v>
      </c>
      <c r="V61" s="150" t="n">
        <v>0</v>
      </c>
      <c r="X61" s="150"/>
      <c r="Y61" s="150" t="n">
        <v>0</v>
      </c>
      <c r="Z61" s="150" t="n">
        <f aca="false">+Input!$G$21</f>
        <v>0</v>
      </c>
      <c r="AA61" s="150"/>
      <c r="AB61" s="150"/>
      <c r="AC61" s="150"/>
      <c r="AD61" s="150"/>
      <c r="AE61" s="150"/>
      <c r="AF61" s="150"/>
      <c r="AG61" s="150"/>
      <c r="AH61" s="8"/>
      <c r="AI61" s="289"/>
      <c r="AJ61" s="290"/>
      <c r="AK61" s="282"/>
      <c r="AL61" s="283"/>
      <c r="AM61" s="14"/>
      <c r="AN61" s="10"/>
      <c r="AO61" s="8"/>
      <c r="AP61" s="8"/>
      <c r="AQ61" s="8"/>
      <c r="AR61" s="8"/>
      <c r="AS61" s="8"/>
      <c r="BB61" s="150" t="n">
        <f aca="false">+Input!$G$21</f>
        <v>0</v>
      </c>
    </row>
    <row r="62" customFormat="false" ht="12.75" hidden="false" customHeight="true" outlineLevel="0" collapsed="false">
      <c r="A62" s="276" t="s">
        <v>281</v>
      </c>
      <c r="B62" s="275" t="n">
        <f aca="false">SUM(C62:AG62)</f>
        <v>0</v>
      </c>
      <c r="C62" s="150"/>
      <c r="D62" s="150" t="n">
        <v>0</v>
      </c>
      <c r="E62" s="140" t="n">
        <v>0</v>
      </c>
      <c r="F62" s="150" t="n">
        <v>0</v>
      </c>
      <c r="G62" s="150" t="n">
        <v>0</v>
      </c>
      <c r="H62" s="150" t="n">
        <v>0</v>
      </c>
      <c r="I62" s="150"/>
      <c r="J62" s="150"/>
      <c r="K62" s="150" t="n">
        <v>0</v>
      </c>
      <c r="L62" s="150" t="n">
        <v>0</v>
      </c>
      <c r="M62" s="150" t="n">
        <v>0</v>
      </c>
      <c r="N62" s="150" t="n">
        <v>0</v>
      </c>
      <c r="O62" s="150"/>
      <c r="P62" s="150"/>
      <c r="Q62" s="150"/>
      <c r="R62" s="150" t="n">
        <v>0</v>
      </c>
      <c r="S62" s="150" t="n">
        <v>0</v>
      </c>
      <c r="T62" s="150" t="n">
        <v>0</v>
      </c>
      <c r="U62" s="150" t="n">
        <v>0</v>
      </c>
      <c r="V62" s="150" t="n">
        <v>0</v>
      </c>
      <c r="X62" s="150"/>
      <c r="Y62" s="150" t="n">
        <v>0</v>
      </c>
      <c r="Z62" s="150" t="n">
        <f aca="false">+Input!$G$22+Input!$G$23</f>
        <v>0</v>
      </c>
      <c r="AA62" s="150"/>
      <c r="AB62" s="150"/>
      <c r="AC62" s="150"/>
      <c r="AD62" s="150"/>
      <c r="AE62" s="150"/>
      <c r="AF62" s="150"/>
      <c r="AG62" s="150"/>
      <c r="AH62" s="8"/>
      <c r="AI62" s="292"/>
      <c r="AJ62" s="281"/>
      <c r="AK62" s="282"/>
      <c r="AL62" s="283"/>
      <c r="AM62" s="14"/>
      <c r="AN62" s="8"/>
      <c r="AO62" s="10"/>
      <c r="AP62" s="8"/>
      <c r="AQ62" s="8"/>
      <c r="AR62" s="8"/>
      <c r="AS62" s="8"/>
      <c r="BB62" s="150" t="n">
        <f aca="false">+Input!$G$22+Input!$G$23</f>
        <v>0</v>
      </c>
    </row>
    <row r="63" customFormat="false" ht="12.75" hidden="false" customHeight="true" outlineLevel="0" collapsed="false">
      <c r="A63" s="276" t="s">
        <v>393</v>
      </c>
      <c r="B63" s="275" t="n">
        <f aca="false">SUM(C63:AG63)</f>
        <v>0</v>
      </c>
      <c r="C63" s="443"/>
      <c r="D63" s="443" t="n">
        <v>0</v>
      </c>
      <c r="E63" s="140" t="n">
        <v>0</v>
      </c>
      <c r="F63" s="443" t="n">
        <v>0</v>
      </c>
      <c r="G63" s="443" t="n">
        <v>0</v>
      </c>
      <c r="H63" s="443" t="n">
        <v>0</v>
      </c>
      <c r="I63" s="443"/>
      <c r="J63" s="443"/>
      <c r="K63" s="443" t="n">
        <v>0</v>
      </c>
      <c r="L63" s="443" t="n">
        <v>0</v>
      </c>
      <c r="M63" s="443" t="n">
        <v>0</v>
      </c>
      <c r="N63" s="443" t="n">
        <v>0</v>
      </c>
      <c r="O63" s="443"/>
      <c r="P63" s="443"/>
      <c r="Q63" s="443"/>
      <c r="R63" s="443" t="n">
        <v>0</v>
      </c>
      <c r="S63" s="443" t="n">
        <v>0</v>
      </c>
      <c r="T63" s="443" t="n">
        <v>0</v>
      </c>
      <c r="U63" s="443" t="n">
        <v>0</v>
      </c>
      <c r="V63" s="443" t="n">
        <v>0</v>
      </c>
      <c r="X63" s="443"/>
      <c r="Y63" s="443" t="n">
        <v>0</v>
      </c>
      <c r="Z63" s="443" t="n">
        <f aca="false">+Input!$G$34</f>
        <v>0</v>
      </c>
      <c r="AA63" s="443"/>
      <c r="AB63" s="443"/>
      <c r="AC63" s="443"/>
      <c r="AD63" s="443"/>
      <c r="AE63" s="150"/>
      <c r="AF63" s="443"/>
      <c r="AG63" s="443"/>
      <c r="AH63" s="8"/>
      <c r="AI63" s="293"/>
      <c r="AJ63" s="294"/>
      <c r="AK63" s="282"/>
      <c r="AL63" s="283"/>
      <c r="AM63" s="14"/>
      <c r="AN63" s="8"/>
      <c r="AO63" s="8"/>
      <c r="AP63" s="8"/>
      <c r="AQ63" s="8"/>
      <c r="AR63" s="8"/>
      <c r="AS63" s="8"/>
      <c r="BB63" s="443" t="n">
        <f aca="false">+Input!$G$34</f>
        <v>0</v>
      </c>
    </row>
    <row r="64" customFormat="false" ht="12.75" hidden="false" customHeight="true" outlineLevel="0" collapsed="false">
      <c r="A64" s="276" t="s">
        <v>440</v>
      </c>
      <c r="B64" s="275" t="n">
        <f aca="false">SUM(C64:AG64)</f>
        <v>0</v>
      </c>
      <c r="C64" s="150"/>
      <c r="D64" s="150"/>
      <c r="F64" s="150"/>
      <c r="G64" s="150"/>
      <c r="H64" s="150"/>
      <c r="I64" s="150"/>
      <c r="J64" s="150"/>
      <c r="K64" s="150"/>
      <c r="L64" s="150"/>
      <c r="M64" s="150"/>
      <c r="N64" s="150"/>
      <c r="O64" s="150"/>
      <c r="P64" s="150"/>
      <c r="Q64" s="150"/>
      <c r="R64" s="150"/>
      <c r="S64" s="150"/>
      <c r="T64" s="150"/>
      <c r="U64" s="150"/>
      <c r="V64" s="150"/>
      <c r="X64" s="150"/>
      <c r="Y64" s="150"/>
      <c r="Z64" s="150"/>
      <c r="AA64" s="150"/>
      <c r="AB64" s="150"/>
      <c r="AC64" s="150"/>
      <c r="AD64" s="150"/>
      <c r="AE64" s="150"/>
      <c r="AF64" s="150"/>
      <c r="AG64" s="150"/>
      <c r="AH64" s="8"/>
      <c r="AI64" s="295"/>
      <c r="AJ64" s="294"/>
      <c r="AK64" s="282"/>
      <c r="AL64" s="283"/>
      <c r="AM64" s="14"/>
      <c r="AN64" s="8"/>
      <c r="AO64" s="8"/>
      <c r="AP64" s="8"/>
      <c r="AQ64" s="8"/>
      <c r="AR64" s="8"/>
      <c r="AS64" s="8"/>
      <c r="BB64" s="150"/>
    </row>
    <row r="65" customFormat="false" ht="12.75" hidden="false" customHeight="true" outlineLevel="0" collapsed="false">
      <c r="A65" s="218" t="s">
        <v>441</v>
      </c>
      <c r="B65" s="275" t="n">
        <f aca="false">SUM(C65:AG65)</f>
        <v>0</v>
      </c>
      <c r="C65" s="150"/>
      <c r="D65" s="150"/>
      <c r="F65" s="150"/>
      <c r="G65" s="150"/>
      <c r="H65" s="150"/>
      <c r="I65" s="150"/>
      <c r="J65" s="150"/>
      <c r="K65" s="150"/>
      <c r="L65" s="150"/>
      <c r="M65" s="150"/>
      <c r="N65" s="150"/>
      <c r="O65" s="150"/>
      <c r="P65" s="150"/>
      <c r="Q65" s="150"/>
      <c r="R65" s="150"/>
      <c r="S65" s="150"/>
      <c r="T65" s="150"/>
      <c r="U65" s="150"/>
      <c r="V65" s="150"/>
      <c r="X65" s="150"/>
      <c r="Y65" s="150"/>
      <c r="Z65" s="150"/>
      <c r="AA65" s="150"/>
      <c r="AB65" s="150"/>
      <c r="AC65" s="150"/>
      <c r="AD65" s="150"/>
      <c r="AE65" s="150"/>
      <c r="AF65" s="150"/>
      <c r="AG65" s="150"/>
      <c r="AH65" s="8"/>
      <c r="AI65" s="296"/>
      <c r="AJ65" s="297"/>
      <c r="AK65" s="298"/>
      <c r="AL65" s="299"/>
      <c r="AM65" s="4"/>
      <c r="AN65" s="8"/>
      <c r="AO65" s="8"/>
      <c r="AP65" s="8"/>
      <c r="AQ65" s="8"/>
      <c r="AR65" s="8"/>
      <c r="AS65" s="8"/>
      <c r="BB65" s="150"/>
    </row>
    <row r="66" customFormat="false" ht="12.75" hidden="false" customHeight="true" outlineLevel="0" collapsed="false">
      <c r="A66" s="218" t="s">
        <v>442</v>
      </c>
      <c r="B66" s="275" t="n">
        <f aca="false">SUM(C66:AG66)</f>
        <v>0</v>
      </c>
      <c r="C66" s="150"/>
      <c r="D66" s="150"/>
      <c r="F66" s="150"/>
      <c r="G66" s="150"/>
      <c r="H66" s="150"/>
      <c r="I66" s="150"/>
      <c r="J66" s="150"/>
      <c r="K66" s="150"/>
      <c r="L66" s="150"/>
      <c r="M66" s="150"/>
      <c r="N66" s="150"/>
      <c r="O66" s="150"/>
      <c r="P66" s="150"/>
      <c r="Q66" s="150"/>
      <c r="R66" s="150"/>
      <c r="S66" s="150"/>
      <c r="T66" s="150"/>
      <c r="U66" s="150"/>
      <c r="V66" s="150"/>
      <c r="X66" s="150"/>
      <c r="Y66" s="150"/>
      <c r="Z66" s="150"/>
      <c r="AA66" s="150"/>
      <c r="AB66" s="150"/>
      <c r="AC66" s="150"/>
      <c r="AD66" s="150"/>
      <c r="AE66" s="150"/>
      <c r="AF66" s="150"/>
      <c r="AG66" s="150"/>
      <c r="AH66" s="8"/>
      <c r="AI66" s="296"/>
      <c r="AJ66" s="297"/>
      <c r="AK66" s="298"/>
      <c r="AL66" s="299"/>
      <c r="AM66" s="4"/>
      <c r="AN66" s="8"/>
      <c r="AO66" s="8"/>
      <c r="AP66" s="8"/>
      <c r="AQ66" s="8"/>
      <c r="AR66" s="8"/>
      <c r="AS66" s="8"/>
      <c r="BB66" s="150"/>
    </row>
    <row r="67" customFormat="false" ht="12.75" hidden="false" customHeight="true" outlineLevel="0" collapsed="false">
      <c r="A67" s="218" t="s">
        <v>443</v>
      </c>
      <c r="B67" s="275" t="n">
        <f aca="false">SUM(C67:AG67)</f>
        <v>0</v>
      </c>
      <c r="C67" s="150"/>
      <c r="D67" s="150" t="n">
        <v>0</v>
      </c>
      <c r="E67" s="140" t="n">
        <v>0</v>
      </c>
      <c r="F67" s="150" t="n">
        <v>0</v>
      </c>
      <c r="G67" s="150" t="n">
        <v>0</v>
      </c>
      <c r="H67" s="150" t="n">
        <v>0</v>
      </c>
      <c r="I67" s="150"/>
      <c r="J67" s="150"/>
      <c r="K67" s="150" t="n">
        <v>0</v>
      </c>
      <c r="L67" s="150" t="n">
        <v>0</v>
      </c>
      <c r="M67" s="150" t="n">
        <v>0</v>
      </c>
      <c r="N67" s="150" t="n">
        <v>0</v>
      </c>
      <c r="O67" s="150"/>
      <c r="P67" s="150"/>
      <c r="Q67" s="150"/>
      <c r="R67" s="150" t="n">
        <v>0</v>
      </c>
      <c r="S67" s="150" t="n">
        <v>0</v>
      </c>
      <c r="T67" s="150" t="n">
        <v>0</v>
      </c>
      <c r="U67" s="150" t="n">
        <v>0</v>
      </c>
      <c r="V67" s="150" t="n">
        <v>0</v>
      </c>
      <c r="X67" s="150"/>
      <c r="Y67" s="150" t="n">
        <v>0</v>
      </c>
      <c r="Z67" s="150" t="n">
        <f aca="false">+Input!$G$24</f>
        <v>0</v>
      </c>
      <c r="AA67" s="150"/>
      <c r="AB67" s="150"/>
      <c r="AC67" s="150"/>
      <c r="AD67" s="150"/>
      <c r="AE67" s="150"/>
      <c r="AF67" s="150"/>
      <c r="AG67" s="150"/>
      <c r="AH67" s="8"/>
      <c r="AI67" s="296"/>
      <c r="AJ67" s="297"/>
      <c r="AK67" s="298"/>
      <c r="AL67" s="299"/>
      <c r="AM67" s="4"/>
      <c r="AN67" s="8"/>
      <c r="AO67" s="8"/>
      <c r="AP67" s="8"/>
      <c r="AQ67" s="8"/>
      <c r="AR67" s="8"/>
      <c r="AS67" s="8"/>
      <c r="BB67" s="150" t="n">
        <f aca="false">+Input!$G$24</f>
        <v>0</v>
      </c>
    </row>
    <row r="68" customFormat="false" ht="12.75" hidden="false" customHeight="true" outlineLevel="0" collapsed="false">
      <c r="A68" s="218" t="s">
        <v>444</v>
      </c>
      <c r="B68" s="275" t="n">
        <f aca="false">SUM(C68:AG68)</f>
        <v>0</v>
      </c>
      <c r="C68" s="150"/>
      <c r="D68" s="150"/>
      <c r="F68" s="150"/>
      <c r="G68" s="150"/>
      <c r="H68" s="150"/>
      <c r="I68" s="150"/>
      <c r="J68" s="150"/>
      <c r="K68" s="150"/>
      <c r="L68" s="150"/>
      <c r="M68" s="150"/>
      <c r="N68" s="150"/>
      <c r="O68" s="150"/>
      <c r="P68" s="150"/>
      <c r="Q68" s="150"/>
      <c r="R68" s="150"/>
      <c r="S68" s="150"/>
      <c r="T68" s="150"/>
      <c r="U68" s="150"/>
      <c r="V68" s="150"/>
      <c r="W68" s="150"/>
      <c r="X68" s="150"/>
      <c r="Y68" s="150"/>
      <c r="Z68" s="150"/>
      <c r="AA68" s="150"/>
      <c r="AB68" s="150"/>
      <c r="AC68" s="150"/>
      <c r="AD68" s="150"/>
      <c r="AE68" s="150"/>
      <c r="AF68" s="150"/>
      <c r="AG68" s="150"/>
      <c r="AH68" s="8"/>
      <c r="AI68" s="296"/>
      <c r="AJ68" s="297"/>
      <c r="AK68" s="298"/>
      <c r="AL68" s="299"/>
      <c r="AM68" s="4"/>
      <c r="AN68" s="8"/>
      <c r="AO68" s="8"/>
      <c r="AP68" s="8"/>
      <c r="AQ68" s="8"/>
      <c r="AR68" s="8"/>
      <c r="AS68" s="8"/>
      <c r="BB68" s="150"/>
    </row>
    <row r="69" customFormat="false" ht="12.75" hidden="false" customHeight="true" outlineLevel="0" collapsed="false">
      <c r="A69" s="276" t="s">
        <v>445</v>
      </c>
      <c r="B69" s="275" t="n">
        <f aca="false">SUM(C69:AG69)</f>
        <v>0</v>
      </c>
      <c r="C69" s="150"/>
      <c r="D69" s="150"/>
      <c r="F69" s="150"/>
      <c r="G69" s="150"/>
      <c r="H69" s="150"/>
      <c r="I69" s="150"/>
      <c r="J69" s="150"/>
      <c r="K69" s="150"/>
      <c r="L69" s="150"/>
      <c r="M69" s="150"/>
      <c r="N69" s="150"/>
      <c r="O69" s="150"/>
      <c r="P69" s="150"/>
      <c r="Q69" s="150"/>
      <c r="R69" s="150"/>
      <c r="S69" s="150"/>
      <c r="T69" s="150"/>
      <c r="U69" s="150"/>
      <c r="V69" s="150"/>
      <c r="W69" s="150"/>
      <c r="X69" s="150"/>
      <c r="Y69" s="150"/>
      <c r="Z69" s="150"/>
      <c r="AA69" s="150"/>
      <c r="AB69" s="150"/>
      <c r="AC69" s="150"/>
      <c r="AD69" s="150"/>
      <c r="AE69" s="150"/>
      <c r="AF69" s="150"/>
      <c r="AG69" s="150"/>
      <c r="AH69" s="8"/>
      <c r="AI69" s="296"/>
      <c r="AJ69" s="297"/>
      <c r="AK69" s="298"/>
      <c r="AL69" s="299"/>
      <c r="AM69" s="4"/>
      <c r="AN69" s="8"/>
      <c r="AO69" s="8"/>
      <c r="AP69" s="8"/>
      <c r="AQ69" s="8"/>
      <c r="AR69" s="8"/>
      <c r="AS69" s="8"/>
      <c r="BB69" s="150"/>
    </row>
    <row r="70" customFormat="false" ht="12.75" hidden="false" customHeight="true" outlineLevel="0" collapsed="false">
      <c r="A70" s="218" t="s">
        <v>446</v>
      </c>
      <c r="B70" s="275" t="n">
        <f aca="false">SUM(C70:AG70)</f>
        <v>0</v>
      </c>
      <c r="C70" s="150"/>
      <c r="D70" s="150"/>
      <c r="F70" s="150"/>
      <c r="G70" s="150"/>
      <c r="H70" s="150"/>
      <c r="I70" s="150"/>
      <c r="J70" s="150"/>
      <c r="K70" s="150"/>
      <c r="L70" s="150"/>
      <c r="M70" s="150"/>
      <c r="N70" s="150"/>
      <c r="O70" s="150"/>
      <c r="P70" s="150"/>
      <c r="Q70" s="150"/>
      <c r="R70" s="150"/>
      <c r="S70" s="150"/>
      <c r="T70" s="150"/>
      <c r="U70" s="150"/>
      <c r="V70" s="150"/>
      <c r="W70" s="150"/>
      <c r="X70" s="150"/>
      <c r="Y70" s="150"/>
      <c r="Z70" s="150"/>
      <c r="AA70" s="150"/>
      <c r="AB70" s="150"/>
      <c r="AC70" s="150"/>
      <c r="AD70" s="150"/>
      <c r="AE70" s="150"/>
      <c r="AF70" s="150"/>
      <c r="AG70" s="150"/>
      <c r="AH70" s="8"/>
      <c r="AI70" s="296"/>
      <c r="AJ70" s="297"/>
      <c r="AK70" s="298"/>
      <c r="AL70" s="299"/>
      <c r="AM70" s="4"/>
      <c r="AN70" s="8"/>
      <c r="AO70" s="8"/>
      <c r="AP70" s="8"/>
      <c r="AQ70" s="8"/>
      <c r="AR70" s="8"/>
      <c r="AS70" s="8"/>
      <c r="BB70" s="150"/>
    </row>
    <row r="71" customFormat="false" ht="12.75" hidden="false" customHeight="true" outlineLevel="0" collapsed="false">
      <c r="A71" s="218" t="s">
        <v>447</v>
      </c>
      <c r="B71" s="275" t="s">
        <v>448</v>
      </c>
      <c r="C71" s="150"/>
      <c r="AH71" s="8"/>
      <c r="AI71" s="296"/>
      <c r="AJ71" s="297"/>
      <c r="AK71" s="298"/>
      <c r="AL71" s="299"/>
      <c r="AM71" s="4"/>
    </row>
    <row r="72" customFormat="false" ht="12.75" hidden="false" customHeight="true" outlineLevel="0" collapsed="false">
      <c r="A72" s="218"/>
      <c r="B72" s="300" t="s">
        <v>449</v>
      </c>
      <c r="C72" s="9"/>
      <c r="AH72" s="8"/>
      <c r="AI72" s="280" t="s">
        <v>488</v>
      </c>
      <c r="AJ72" s="291"/>
      <c r="AK72" s="390"/>
      <c r="AL72" s="283"/>
      <c r="AM72" s="14"/>
    </row>
    <row r="73" customFormat="false" ht="12.75" hidden="false" customHeight="true" outlineLevel="0" collapsed="false">
      <c r="A73" s="218" t="s">
        <v>450</v>
      </c>
      <c r="B73" s="275" t="n">
        <f aca="false">E22</f>
        <v>0</v>
      </c>
      <c r="C73" s="150"/>
      <c r="AH73" s="8"/>
      <c r="AI73" s="289"/>
      <c r="AJ73" s="290"/>
      <c r="AK73" s="282"/>
      <c r="AL73" s="283"/>
      <c r="AM73" s="14"/>
    </row>
    <row r="74" customFormat="false" ht="12.75" hidden="false" customHeight="true" outlineLevel="0" collapsed="false">
      <c r="A74" s="218" t="s">
        <v>451</v>
      </c>
      <c r="B74" s="275" t="n">
        <f aca="false">SUM(C74:AG74)</f>
        <v>0</v>
      </c>
      <c r="C74" s="150"/>
      <c r="D74" s="150"/>
      <c r="E74" s="150"/>
      <c r="F74" s="150"/>
      <c r="G74" s="150"/>
      <c r="H74" s="150"/>
      <c r="I74" s="150"/>
      <c r="J74" s="150"/>
      <c r="K74" s="150"/>
      <c r="L74" s="150"/>
      <c r="M74" s="0"/>
      <c r="N74" s="150"/>
      <c r="O74" s="150"/>
      <c r="P74" s="150"/>
      <c r="Q74" s="150"/>
      <c r="R74" s="150"/>
      <c r="S74" s="150"/>
      <c r="T74" s="150"/>
      <c r="U74" s="150"/>
      <c r="V74" s="150"/>
      <c r="W74" s="150"/>
      <c r="X74" s="150"/>
      <c r="Y74" s="150"/>
      <c r="Z74" s="150"/>
      <c r="AA74" s="150"/>
      <c r="AB74" s="150"/>
      <c r="AC74" s="150"/>
      <c r="AD74" s="150"/>
      <c r="AE74" s="150"/>
      <c r="AF74" s="150"/>
      <c r="AG74" s="301"/>
      <c r="AH74" s="8"/>
      <c r="AI74" s="417"/>
      <c r="AJ74" s="418" t="s">
        <v>489</v>
      </c>
      <c r="AK74" s="298"/>
      <c r="AL74" s="419" t="n">
        <f aca="false">SUM(AJ77:AJ172)</f>
        <v>0</v>
      </c>
      <c r="AM74" s="4"/>
    </row>
    <row r="75" customFormat="false" ht="12.75" hidden="false" customHeight="true" outlineLevel="0" collapsed="false">
      <c r="A75" s="218"/>
      <c r="B75" s="302"/>
      <c r="C75" s="9"/>
      <c r="D75" s="9"/>
      <c r="E75" s="9"/>
      <c r="F75" s="9"/>
      <c r="G75" s="9"/>
      <c r="H75" s="9"/>
      <c r="I75" s="9"/>
      <c r="J75" s="9"/>
      <c r="K75" s="9"/>
      <c r="L75" s="9"/>
      <c r="M75" s="9"/>
      <c r="N75" s="9"/>
      <c r="O75" s="9"/>
      <c r="P75" s="9"/>
      <c r="Q75" s="9"/>
      <c r="R75" s="9"/>
      <c r="S75" s="9"/>
      <c r="T75" s="9"/>
      <c r="U75" s="9"/>
      <c r="V75" s="9"/>
      <c r="W75" s="9"/>
      <c r="X75" s="9"/>
      <c r="Y75" s="9"/>
      <c r="Z75" s="9"/>
      <c r="AA75" s="9"/>
      <c r="AB75" s="9"/>
      <c r="AC75" s="9"/>
      <c r="AD75" s="9"/>
      <c r="AE75" s="9"/>
      <c r="AF75" s="9"/>
      <c r="AG75" s="303"/>
      <c r="AH75" s="8"/>
      <c r="AI75" s="296"/>
      <c r="AJ75" s="297"/>
      <c r="AK75" s="298"/>
      <c r="AL75" s="299"/>
      <c r="AM75" s="4"/>
    </row>
    <row r="76" customFormat="false" ht="12.75" hidden="false" customHeight="true" outlineLevel="0" collapsed="false">
      <c r="A76" s="304" t="s">
        <v>452</v>
      </c>
      <c r="B76" s="305" t="n">
        <f aca="false">SUM(B47:B71)-B61-B68-B69-B58-B59</f>
        <v>0</v>
      </c>
      <c r="C76" s="306"/>
      <c r="D76" s="306"/>
      <c r="E76" s="306"/>
      <c r="F76" s="306"/>
      <c r="G76" s="306"/>
      <c r="H76" s="306"/>
      <c r="I76" s="306"/>
      <c r="J76" s="306"/>
      <c r="K76" s="306"/>
      <c r="L76" s="306"/>
      <c r="M76" s="306"/>
      <c r="N76" s="306"/>
      <c r="O76" s="306"/>
      <c r="P76" s="306"/>
      <c r="Q76" s="306"/>
      <c r="R76" s="306"/>
      <c r="S76" s="306"/>
      <c r="T76" s="306"/>
      <c r="U76" s="306"/>
      <c r="V76" s="306"/>
      <c r="W76" s="306"/>
      <c r="X76" s="306"/>
      <c r="Y76" s="306"/>
      <c r="Z76" s="306"/>
      <c r="AA76" s="306"/>
      <c r="AB76" s="306"/>
      <c r="AC76" s="306"/>
      <c r="AD76" s="306"/>
      <c r="AE76" s="306"/>
      <c r="AF76" s="306"/>
      <c r="AG76" s="307"/>
      <c r="AH76" s="8"/>
      <c r="AI76" s="284" t="s">
        <v>432</v>
      </c>
      <c r="AJ76" s="285" t="s">
        <v>433</v>
      </c>
      <c r="AK76" s="286" t="s">
        <v>434</v>
      </c>
      <c r="AL76" s="287" t="s">
        <v>435</v>
      </c>
      <c r="AM76" s="288" t="s">
        <v>436</v>
      </c>
    </row>
    <row r="77" customFormat="false" ht="12.75" hidden="false" customHeight="true" outlineLevel="0" collapsed="false">
      <c r="A77" s="8"/>
      <c r="B77" s="8"/>
      <c r="C77" s="8"/>
      <c r="D77" s="8"/>
      <c r="E77" s="8"/>
      <c r="F77" s="8"/>
      <c r="G77" s="8"/>
      <c r="H77" s="8"/>
      <c r="I77" s="8"/>
      <c r="J77" s="8"/>
      <c r="K77" s="8"/>
      <c r="L77" s="8"/>
      <c r="M77" s="8"/>
      <c r="N77" s="8"/>
      <c r="O77" s="8"/>
      <c r="P77" s="8"/>
      <c r="Q77" s="8"/>
      <c r="R77" s="8"/>
      <c r="S77" s="8"/>
      <c r="T77" s="8"/>
      <c r="U77" s="8"/>
      <c r="V77" s="8"/>
      <c r="W77" s="8"/>
      <c r="X77" s="8"/>
      <c r="Y77" s="8"/>
      <c r="Z77" s="8"/>
      <c r="AA77" s="8"/>
      <c r="AB77" s="8"/>
      <c r="AC77" s="8"/>
      <c r="AD77" s="8"/>
      <c r="AE77" s="8"/>
      <c r="AF77" s="8"/>
      <c r="AG77" s="8"/>
      <c r="AH77" s="8"/>
      <c r="AI77" s="289"/>
      <c r="AJ77" s="290"/>
      <c r="AK77" s="282"/>
      <c r="AL77" s="283"/>
      <c r="AM77" s="14"/>
    </row>
    <row r="78" customFormat="false" ht="12.75" hidden="false" customHeight="true" outlineLevel="0" collapsed="false">
      <c r="A78" s="87"/>
      <c r="B78" s="308"/>
      <c r="AH78" s="87"/>
      <c r="AI78" s="289"/>
      <c r="AJ78" s="290"/>
      <c r="AK78" s="282"/>
      <c r="AL78" s="283"/>
      <c r="AM78" s="14"/>
    </row>
    <row r="79" customFormat="false" ht="12.75" hidden="false" customHeight="true" outlineLevel="0" collapsed="false">
      <c r="A79" s="252" t="s">
        <v>453</v>
      </c>
      <c r="B79" s="252"/>
      <c r="AH79" s="87"/>
      <c r="AI79" s="289"/>
      <c r="AJ79" s="290"/>
      <c r="AK79" s="282"/>
      <c r="AL79" s="283"/>
      <c r="AM79" s="14"/>
    </row>
    <row r="80" customFormat="false" ht="12.75" hidden="false" customHeight="true" outlineLevel="0" collapsed="false">
      <c r="A80" s="87"/>
      <c r="B80" s="308"/>
      <c r="AH80" s="87"/>
      <c r="AI80" s="12"/>
      <c r="AJ80" s="291"/>
      <c r="AK80" s="395"/>
      <c r="AL80" s="283"/>
      <c r="AM80" s="14"/>
    </row>
    <row r="81" customFormat="false" ht="12.75" hidden="false" customHeight="true" outlineLevel="0" collapsed="false">
      <c r="A81" s="255"/>
      <c r="B81" s="256" t="s">
        <v>414</v>
      </c>
      <c r="C81" s="257" t="n">
        <f aca="false">SUM(C85:C101)</f>
        <v>0</v>
      </c>
      <c r="D81" s="257" t="n">
        <f aca="false">SUM(D85:D101)</f>
        <v>0</v>
      </c>
      <c r="E81" s="257" t="n">
        <f aca="false">SUM(E85:E101)</f>
        <v>0</v>
      </c>
      <c r="F81" s="257" t="n">
        <f aca="false">SUM(F85:F101)</f>
        <v>0</v>
      </c>
      <c r="G81" s="257" t="n">
        <f aca="false">SUM(G85:G101)</f>
        <v>0</v>
      </c>
      <c r="H81" s="257" t="n">
        <f aca="false">SUM(H85:H101)</f>
        <v>0</v>
      </c>
      <c r="I81" s="257" t="n">
        <f aca="false">SUM(I85:I101)</f>
        <v>0</v>
      </c>
      <c r="J81" s="257" t="n">
        <f aca="false">SUM(J85:J101)</f>
        <v>0</v>
      </c>
      <c r="K81" s="257" t="n">
        <f aca="false">SUM(K85:K101)</f>
        <v>0</v>
      </c>
      <c r="L81" s="257" t="n">
        <f aca="false">SUM(L85:L101)</f>
        <v>0</v>
      </c>
      <c r="M81" s="257" t="n">
        <f aca="false">SUM(M85:M101)</f>
        <v>0</v>
      </c>
      <c r="N81" s="257" t="n">
        <f aca="false">SUM(N85:N101)</f>
        <v>0</v>
      </c>
      <c r="O81" s="257" t="n">
        <f aca="false">SUM(O85:O101)</f>
        <v>0</v>
      </c>
      <c r="P81" s="257" t="n">
        <f aca="false">SUM(P85:P101)</f>
        <v>0</v>
      </c>
      <c r="Q81" s="257" t="n">
        <f aca="false">SUM(Q85:Q101)</f>
        <v>0</v>
      </c>
      <c r="R81" s="257" t="n">
        <f aca="false">SUM(R85:R101)</f>
        <v>0</v>
      </c>
      <c r="S81" s="257" t="n">
        <f aca="false">SUM(S85:S101)</f>
        <v>0</v>
      </c>
      <c r="T81" s="257" t="n">
        <f aca="false">SUM(T85:T101)</f>
        <v>0</v>
      </c>
      <c r="U81" s="257" t="n">
        <f aca="false">SUM(U85:U101)</f>
        <v>0</v>
      </c>
      <c r="V81" s="257" t="n">
        <f aca="false">SUM(V85:V101)</f>
        <v>0</v>
      </c>
      <c r="W81" s="257" t="n">
        <f aca="false">SUM(W85:W101)</f>
        <v>0</v>
      </c>
      <c r="X81" s="257" t="n">
        <f aca="false">SUM(X85:X101)</f>
        <v>0</v>
      </c>
      <c r="Y81" s="257" t="n">
        <f aca="false">SUM(Y85:Y101)</f>
        <v>0</v>
      </c>
      <c r="Z81" s="257" t="n">
        <f aca="false">SUM(Z85:Z101)</f>
        <v>0</v>
      </c>
      <c r="AA81" s="257" t="n">
        <f aca="false">SUM(AA85:AA101)</f>
        <v>0</v>
      </c>
      <c r="AB81" s="257" t="n">
        <f aca="false">SUM(AB85:AB101)</f>
        <v>0</v>
      </c>
      <c r="AC81" s="257" t="n">
        <f aca="false">SUM(AC85:AC101)</f>
        <v>0</v>
      </c>
      <c r="AD81" s="257" t="n">
        <f aca="false">SUM(AD85:AD101)</f>
        <v>0</v>
      </c>
      <c r="AE81" s="257" t="n">
        <f aca="false">SUM(AE85:AE101)</f>
        <v>0</v>
      </c>
      <c r="AF81" s="257" t="n">
        <f aca="false">SUM(AF85:AF101)</f>
        <v>0</v>
      </c>
      <c r="AG81" s="257" t="n">
        <f aca="false">SUM(AG85:AG101)</f>
        <v>0</v>
      </c>
      <c r="AH81" s="8"/>
      <c r="AI81" s="421"/>
      <c r="AJ81" s="420"/>
      <c r="AK81" s="282"/>
      <c r="AL81" s="330"/>
      <c r="AN81" s="8"/>
      <c r="AO81" s="8"/>
      <c r="AP81" s="8"/>
      <c r="AQ81" s="8"/>
      <c r="AR81" s="8"/>
      <c r="AS81" s="8"/>
    </row>
    <row r="82" customFormat="false" ht="12.75" hidden="false" customHeight="true" outlineLevel="0" collapsed="false">
      <c r="A82" s="260" t="s">
        <v>322</v>
      </c>
      <c r="B82" s="261" t="n">
        <f aca="false">B44</f>
        <v>36982</v>
      </c>
      <c r="C82" s="262" t="n">
        <f aca="false">C44</f>
        <v>36982</v>
      </c>
      <c r="D82" s="262" t="n">
        <f aca="false">D44</f>
        <v>36983</v>
      </c>
      <c r="E82" s="262" t="n">
        <f aca="false">E44</f>
        <v>36984</v>
      </c>
      <c r="F82" s="262" t="n">
        <f aca="false">F44</f>
        <v>36985</v>
      </c>
      <c r="G82" s="262" t="n">
        <f aca="false">G44</f>
        <v>36986</v>
      </c>
      <c r="H82" s="262" t="n">
        <f aca="false">H44</f>
        <v>36987</v>
      </c>
      <c r="I82" s="262" t="n">
        <f aca="false">I44</f>
        <v>36988</v>
      </c>
      <c r="J82" s="262" t="n">
        <f aca="false">J44</f>
        <v>36989</v>
      </c>
      <c r="K82" s="262" t="n">
        <f aca="false">K44</f>
        <v>36990</v>
      </c>
      <c r="L82" s="262" t="n">
        <f aca="false">L44</f>
        <v>36991</v>
      </c>
      <c r="M82" s="262" t="n">
        <f aca="false">M44</f>
        <v>36992</v>
      </c>
      <c r="N82" s="262" t="n">
        <f aca="false">N44</f>
        <v>36993</v>
      </c>
      <c r="O82" s="262" t="n">
        <f aca="false">O44</f>
        <v>36994</v>
      </c>
      <c r="P82" s="262" t="n">
        <f aca="false">P44</f>
        <v>36995</v>
      </c>
      <c r="Q82" s="262" t="n">
        <f aca="false">Q44</f>
        <v>36996</v>
      </c>
      <c r="R82" s="262" t="n">
        <f aca="false">R44</f>
        <v>36997</v>
      </c>
      <c r="S82" s="262" t="n">
        <f aca="false">S44</f>
        <v>36998</v>
      </c>
      <c r="T82" s="262" t="n">
        <f aca="false">T44</f>
        <v>36999</v>
      </c>
      <c r="U82" s="262" t="n">
        <f aca="false">U44</f>
        <v>37000</v>
      </c>
      <c r="V82" s="262" t="n">
        <f aca="false">V44</f>
        <v>37001</v>
      </c>
      <c r="W82" s="262" t="n">
        <f aca="false">W44</f>
        <v>37002</v>
      </c>
      <c r="X82" s="262" t="n">
        <f aca="false">X44</f>
        <v>37003</v>
      </c>
      <c r="Y82" s="262" t="n">
        <f aca="false">Y44</f>
        <v>37004</v>
      </c>
      <c r="Z82" s="262" t="n">
        <f aca="false">Z44</f>
        <v>37005</v>
      </c>
      <c r="AA82" s="262" t="n">
        <f aca="false">AA44</f>
        <v>37006</v>
      </c>
      <c r="AB82" s="262" t="n">
        <f aca="false">AB44</f>
        <v>37007</v>
      </c>
      <c r="AC82" s="262" t="n">
        <f aca="false">AC44</f>
        <v>37008</v>
      </c>
      <c r="AD82" s="262" t="n">
        <f aca="false">AD44</f>
        <v>37009</v>
      </c>
      <c r="AE82" s="262" t="n">
        <f aca="false">AE44</f>
        <v>37010</v>
      </c>
      <c r="AF82" s="262" t="n">
        <f aca="false">AF44</f>
        <v>37011</v>
      </c>
      <c r="AG82" s="262" t="n">
        <f aca="false">AG44</f>
        <v>37012</v>
      </c>
      <c r="AH82" s="263"/>
      <c r="AI82" s="421"/>
      <c r="AJ82" s="420"/>
      <c r="AK82" s="406"/>
      <c r="AL82" s="330"/>
      <c r="AM82" s="441"/>
      <c r="AN82" s="263"/>
      <c r="AO82" s="263"/>
      <c r="AP82" s="263"/>
      <c r="AQ82" s="263"/>
      <c r="AR82" s="263"/>
      <c r="AS82" s="263"/>
      <c r="AT82" s="263"/>
      <c r="AU82" s="263"/>
      <c r="AV82" s="263"/>
      <c r="AW82" s="263"/>
      <c r="AX82" s="263"/>
      <c r="AY82" s="263"/>
      <c r="AZ82" s="263"/>
      <c r="BA82" s="263"/>
      <c r="BB82" s="263"/>
      <c r="BC82" s="263"/>
      <c r="BD82" s="263"/>
      <c r="BE82" s="263"/>
      <c r="BF82" s="263"/>
      <c r="BG82" s="263"/>
      <c r="BH82" s="263"/>
      <c r="BI82" s="263"/>
      <c r="BJ82" s="263"/>
      <c r="BK82" s="263"/>
      <c r="BL82" s="263"/>
      <c r="BM82" s="263"/>
      <c r="BN82" s="263"/>
      <c r="BO82" s="263"/>
      <c r="BP82" s="263"/>
      <c r="BQ82" s="263"/>
      <c r="BR82" s="263"/>
      <c r="BS82" s="263"/>
      <c r="BT82" s="263"/>
      <c r="BU82" s="263"/>
      <c r="BV82" s="263"/>
      <c r="BW82" s="263"/>
      <c r="BX82" s="263"/>
      <c r="BY82" s="263"/>
      <c r="BZ82" s="263"/>
      <c r="CA82" s="263"/>
      <c r="CB82" s="263"/>
      <c r="CC82" s="263"/>
      <c r="CD82" s="263"/>
      <c r="CE82" s="263"/>
      <c r="CF82" s="263"/>
      <c r="CG82" s="263"/>
      <c r="CH82" s="263"/>
      <c r="CI82" s="263"/>
      <c r="CJ82" s="263"/>
      <c r="CK82" s="263"/>
      <c r="CL82" s="263"/>
      <c r="CM82" s="263"/>
      <c r="CN82" s="263"/>
      <c r="CO82" s="263"/>
      <c r="CP82" s="263"/>
      <c r="CQ82" s="263"/>
      <c r="CR82" s="263"/>
      <c r="CS82" s="263"/>
      <c r="CT82" s="263"/>
      <c r="CU82" s="263"/>
      <c r="CV82" s="263"/>
      <c r="CW82" s="263"/>
      <c r="CX82" s="263"/>
      <c r="CY82" s="263"/>
      <c r="CZ82" s="263"/>
      <c r="DA82" s="263"/>
      <c r="DB82" s="263"/>
      <c r="DC82" s="263"/>
      <c r="DD82" s="263"/>
      <c r="DE82" s="263"/>
      <c r="DF82" s="263"/>
      <c r="DG82" s="263"/>
      <c r="DH82" s="263"/>
      <c r="DI82" s="263"/>
      <c r="DJ82" s="263"/>
      <c r="DK82" s="263"/>
      <c r="DL82" s="263"/>
      <c r="DM82" s="263"/>
      <c r="DN82" s="263"/>
      <c r="DO82" s="263"/>
      <c r="DP82" s="263"/>
      <c r="DQ82" s="263"/>
      <c r="DR82" s="263"/>
      <c r="DS82" s="263"/>
      <c r="DT82" s="263"/>
      <c r="DU82" s="263"/>
      <c r="DV82" s="263"/>
      <c r="DW82" s="263"/>
      <c r="DX82" s="263"/>
      <c r="DY82" s="263"/>
      <c r="DZ82" s="263"/>
      <c r="EA82" s="263"/>
      <c r="EB82" s="263"/>
      <c r="EC82" s="263"/>
      <c r="ED82" s="263"/>
      <c r="EE82" s="263"/>
      <c r="EF82" s="263"/>
      <c r="EG82" s="263"/>
      <c r="EH82" s="263"/>
      <c r="EI82" s="263"/>
      <c r="EJ82" s="263"/>
      <c r="EK82" s="263"/>
      <c r="EL82" s="263"/>
      <c r="EM82" s="263"/>
      <c r="EN82" s="263"/>
      <c r="EO82" s="263"/>
      <c r="EP82" s="263"/>
      <c r="EQ82" s="263"/>
      <c r="ER82" s="263"/>
      <c r="ES82" s="263"/>
      <c r="ET82" s="263"/>
      <c r="EU82" s="263"/>
      <c r="EV82" s="263"/>
      <c r="EW82" s="263"/>
      <c r="EX82" s="263"/>
      <c r="EY82" s="263"/>
      <c r="EZ82" s="263"/>
      <c r="FA82" s="263"/>
      <c r="FB82" s="263"/>
      <c r="FC82" s="263"/>
      <c r="FD82" s="263"/>
      <c r="FE82" s="263"/>
      <c r="FF82" s="263"/>
      <c r="FG82" s="263"/>
      <c r="FH82" s="263"/>
      <c r="FI82" s="263"/>
      <c r="FJ82" s="263"/>
      <c r="FK82" s="263"/>
      <c r="FL82" s="263"/>
      <c r="FM82" s="263"/>
      <c r="FN82" s="263"/>
      <c r="FO82" s="263"/>
      <c r="FP82" s="263"/>
      <c r="FQ82" s="263"/>
      <c r="FR82" s="263"/>
      <c r="FS82" s="263"/>
      <c r="FT82" s="263"/>
      <c r="FU82" s="263"/>
      <c r="FV82" s="263"/>
      <c r="FW82" s="263"/>
      <c r="FX82" s="263"/>
      <c r="FY82" s="263"/>
      <c r="FZ82" s="263"/>
      <c r="GA82" s="263"/>
      <c r="GB82" s="263"/>
      <c r="GC82" s="263"/>
      <c r="GD82" s="263"/>
      <c r="GE82" s="263"/>
      <c r="GF82" s="263"/>
      <c r="GG82" s="263"/>
      <c r="GH82" s="263"/>
      <c r="GI82" s="263"/>
      <c r="GJ82" s="263"/>
      <c r="GK82" s="263"/>
      <c r="GL82" s="263"/>
      <c r="GM82" s="263"/>
      <c r="GN82" s="263"/>
      <c r="GO82" s="263"/>
      <c r="GP82" s="263"/>
      <c r="GQ82" s="263"/>
      <c r="GR82" s="263"/>
      <c r="GS82" s="263"/>
      <c r="GT82" s="263"/>
      <c r="GU82" s="263"/>
      <c r="GV82" s="263"/>
      <c r="GW82" s="263"/>
      <c r="GX82" s="263"/>
      <c r="GY82" s="263"/>
      <c r="GZ82" s="263"/>
      <c r="HA82" s="263"/>
      <c r="HB82" s="263"/>
      <c r="HC82" s="263"/>
      <c r="HD82" s="263"/>
      <c r="HE82" s="263"/>
      <c r="HF82" s="263"/>
      <c r="HG82" s="263"/>
      <c r="HH82" s="263"/>
      <c r="HI82" s="263"/>
      <c r="HJ82" s="263"/>
      <c r="HK82" s="263"/>
      <c r="HL82" s="263"/>
      <c r="HM82" s="263"/>
      <c r="HN82" s="263"/>
      <c r="HO82" s="263"/>
      <c r="HP82" s="263"/>
      <c r="HQ82" s="263"/>
      <c r="HR82" s="263"/>
      <c r="HS82" s="263"/>
      <c r="HT82" s="263"/>
      <c r="HU82" s="263"/>
      <c r="HV82" s="263"/>
      <c r="HW82" s="263"/>
      <c r="HX82" s="263"/>
      <c r="HY82" s="263"/>
      <c r="HZ82" s="263"/>
      <c r="IA82" s="263"/>
      <c r="IB82" s="263"/>
      <c r="IC82" s="263"/>
      <c r="ID82" s="263"/>
      <c r="IE82" s="263"/>
      <c r="IF82" s="263"/>
      <c r="IG82" s="263"/>
      <c r="IH82" s="263"/>
      <c r="II82" s="263"/>
      <c r="IJ82" s="263"/>
      <c r="IK82" s="263"/>
      <c r="IL82" s="263"/>
      <c r="IM82" s="263"/>
      <c r="IN82" s="263"/>
      <c r="IO82" s="263"/>
      <c r="IP82" s="263"/>
      <c r="IQ82" s="263"/>
      <c r="IR82" s="263"/>
      <c r="IS82" s="263"/>
      <c r="IT82" s="263"/>
      <c r="IU82" s="263"/>
      <c r="IV82" s="263"/>
      <c r="IW82" s="263"/>
    </row>
    <row r="83" customFormat="false" ht="12.75" hidden="false" customHeight="true" outlineLevel="0" collapsed="false">
      <c r="A83" s="267"/>
      <c r="B83" s="267"/>
      <c r="C83" s="268" t="str">
        <f aca="false">C45</f>
        <v>S</v>
      </c>
      <c r="D83" s="268" t="str">
        <f aca="false">D45</f>
        <v>M</v>
      </c>
      <c r="E83" s="268" t="str">
        <f aca="false">E45</f>
        <v>T</v>
      </c>
      <c r="F83" s="268" t="str">
        <f aca="false">F45</f>
        <v>W</v>
      </c>
      <c r="G83" s="268" t="str">
        <f aca="false">G45</f>
        <v>R</v>
      </c>
      <c r="H83" s="268" t="str">
        <f aca="false">H45</f>
        <v>F</v>
      </c>
      <c r="I83" s="268" t="str">
        <f aca="false">I45</f>
        <v>S</v>
      </c>
      <c r="J83" s="268" t="str">
        <f aca="false">J45</f>
        <v>S</v>
      </c>
      <c r="K83" s="268" t="str">
        <f aca="false">K45</f>
        <v>M</v>
      </c>
      <c r="L83" s="268" t="str">
        <f aca="false">L45</f>
        <v>T</v>
      </c>
      <c r="M83" s="268" t="str">
        <f aca="false">M45</f>
        <v>W</v>
      </c>
      <c r="N83" s="268" t="str">
        <f aca="false">N45</f>
        <v>R</v>
      </c>
      <c r="O83" s="268" t="str">
        <f aca="false">O45</f>
        <v>F</v>
      </c>
      <c r="P83" s="268" t="str">
        <f aca="false">P45</f>
        <v>S</v>
      </c>
      <c r="Q83" s="268" t="str">
        <f aca="false">Q45</f>
        <v>S</v>
      </c>
      <c r="R83" s="268" t="str">
        <f aca="false">R45</f>
        <v>M</v>
      </c>
      <c r="S83" s="268" t="str">
        <f aca="false">S45</f>
        <v>T</v>
      </c>
      <c r="T83" s="268" t="str">
        <f aca="false">T45</f>
        <v>W</v>
      </c>
      <c r="U83" s="268" t="str">
        <f aca="false">U45</f>
        <v>R</v>
      </c>
      <c r="V83" s="268" t="str">
        <f aca="false">V45</f>
        <v>F</v>
      </c>
      <c r="W83" s="268" t="str">
        <f aca="false">W45</f>
        <v>S</v>
      </c>
      <c r="X83" s="268" t="str">
        <f aca="false">X45</f>
        <v>S</v>
      </c>
      <c r="Y83" s="268" t="str">
        <f aca="false">Y45</f>
        <v>M</v>
      </c>
      <c r="Z83" s="268" t="str">
        <f aca="false">Z45</f>
        <v>T</v>
      </c>
      <c r="AA83" s="268" t="str">
        <f aca="false">AA45</f>
        <v>W</v>
      </c>
      <c r="AB83" s="268" t="str">
        <f aca="false">AB45</f>
        <v>R</v>
      </c>
      <c r="AC83" s="268" t="str">
        <f aca="false">AC45</f>
        <v>F</v>
      </c>
      <c r="AD83" s="268" t="str">
        <f aca="false">AD45</f>
        <v>S</v>
      </c>
      <c r="AE83" s="268" t="str">
        <f aca="false">AE45</f>
        <v>S</v>
      </c>
      <c r="AF83" s="268" t="str">
        <f aca="false">AF45</f>
        <v>M</v>
      </c>
      <c r="AG83" s="268" t="str">
        <f aca="false">AG45</f>
        <v>T</v>
      </c>
      <c r="AH83" s="8"/>
      <c r="AI83" s="421"/>
      <c r="AJ83" s="420"/>
      <c r="AK83" s="282"/>
      <c r="AL83" s="330"/>
      <c r="AN83" s="8"/>
      <c r="AO83" s="8"/>
      <c r="AP83" s="8"/>
      <c r="AQ83" s="8"/>
      <c r="AR83" s="8"/>
      <c r="AS83" s="8"/>
    </row>
    <row r="84" customFormat="false" ht="12.75" hidden="false" customHeight="true" outlineLevel="0" collapsed="false">
      <c r="A84" s="271"/>
      <c r="B84" s="272" t="s">
        <v>420</v>
      </c>
      <c r="C84" s="273"/>
      <c r="D84" s="273"/>
      <c r="E84" s="273"/>
      <c r="F84" s="273"/>
      <c r="G84" s="273"/>
      <c r="H84" s="273"/>
      <c r="I84" s="273"/>
      <c r="J84" s="273"/>
      <c r="K84" s="273"/>
      <c r="L84" s="273"/>
      <c r="M84" s="273"/>
      <c r="N84" s="273"/>
      <c r="O84" s="273"/>
      <c r="P84" s="273"/>
      <c r="Q84" s="273"/>
      <c r="R84" s="273"/>
      <c r="S84" s="273"/>
      <c r="T84" s="273"/>
      <c r="U84" s="273"/>
      <c r="V84" s="273"/>
      <c r="W84" s="273"/>
      <c r="X84" s="273"/>
      <c r="Y84" s="273"/>
      <c r="Z84" s="273"/>
      <c r="AA84" s="273"/>
      <c r="AB84" s="273"/>
      <c r="AC84" s="273"/>
      <c r="AD84" s="273"/>
      <c r="AE84" s="273"/>
      <c r="AF84" s="273"/>
      <c r="AG84" s="274"/>
      <c r="AH84" s="87"/>
      <c r="AI84" s="414"/>
      <c r="AJ84" s="420"/>
      <c r="AK84" s="395"/>
      <c r="AL84" s="283"/>
      <c r="AM84" s="14"/>
    </row>
    <row r="85" customFormat="false" ht="12.75" hidden="false" customHeight="true" outlineLevel="0" collapsed="false">
      <c r="A85" s="218" t="s">
        <v>454</v>
      </c>
      <c r="B85" s="275" t="n">
        <f aca="false">SUM(C85:AG85)</f>
        <v>0</v>
      </c>
      <c r="C85" s="150"/>
      <c r="D85" s="150"/>
      <c r="E85" s="150"/>
      <c r="F85" s="150"/>
      <c r="G85" s="150"/>
      <c r="H85" s="150"/>
      <c r="I85" s="150"/>
      <c r="J85" s="150"/>
      <c r="K85" s="150"/>
      <c r="L85" s="150"/>
      <c r="M85" s="150"/>
      <c r="N85" s="150"/>
      <c r="O85" s="150"/>
      <c r="P85" s="150"/>
      <c r="Q85" s="150"/>
      <c r="R85" s="150"/>
      <c r="S85" s="150"/>
      <c r="T85" s="150"/>
      <c r="U85" s="150"/>
      <c r="V85" s="150"/>
      <c r="W85" s="150"/>
      <c r="X85" s="150"/>
      <c r="Y85" s="150"/>
      <c r="Z85" s="150"/>
      <c r="AA85" s="150"/>
      <c r="AB85" s="150"/>
      <c r="AC85" s="150"/>
      <c r="AD85" s="150"/>
      <c r="AE85" s="150"/>
      <c r="AF85" s="150"/>
      <c r="AG85" s="301"/>
      <c r="AH85" s="87"/>
      <c r="AI85" s="12"/>
      <c r="AJ85" s="291"/>
      <c r="AK85" s="395"/>
      <c r="AL85" s="283"/>
      <c r="AM85" s="14"/>
    </row>
    <row r="86" customFormat="false" ht="12.75" hidden="false" customHeight="true" outlineLevel="0" collapsed="false">
      <c r="A86" s="218" t="s">
        <v>455</v>
      </c>
      <c r="B86" s="275" t="n">
        <f aca="false">SUM(C86:AG86)</f>
        <v>0</v>
      </c>
      <c r="C86" s="150"/>
      <c r="D86" s="150"/>
      <c r="E86" s="150"/>
      <c r="F86" s="150"/>
      <c r="G86" s="150"/>
      <c r="H86" s="150"/>
      <c r="I86" s="150"/>
      <c r="J86" s="150"/>
      <c r="K86" s="150"/>
      <c r="L86" s="150"/>
      <c r="M86" s="150"/>
      <c r="N86" s="150"/>
      <c r="O86" s="150"/>
      <c r="P86" s="150"/>
      <c r="Q86" s="150"/>
      <c r="R86" s="150"/>
      <c r="S86" s="150"/>
      <c r="T86" s="150"/>
      <c r="U86" s="150"/>
      <c r="V86" s="150"/>
      <c r="W86" s="150"/>
      <c r="X86" s="150"/>
      <c r="Y86" s="150"/>
      <c r="Z86" s="150"/>
      <c r="AA86" s="150"/>
      <c r="AB86" s="150"/>
      <c r="AC86" s="150"/>
      <c r="AD86" s="150"/>
      <c r="AE86" s="150"/>
      <c r="AF86" s="150"/>
      <c r="AG86" s="301"/>
      <c r="AH86" s="87"/>
      <c r="AI86" s="12"/>
      <c r="AJ86" s="291"/>
      <c r="AK86" s="395"/>
      <c r="AL86" s="283"/>
      <c r="AM86" s="14"/>
    </row>
    <row r="87" customFormat="false" ht="12.75" hidden="false" customHeight="true" outlineLevel="0" collapsed="false">
      <c r="A87" s="218" t="s">
        <v>456</v>
      </c>
      <c r="B87" s="275" t="n">
        <f aca="false">SUM(C87:AG87)</f>
        <v>0</v>
      </c>
      <c r="C87" s="150"/>
      <c r="D87" s="150"/>
      <c r="E87" s="150"/>
      <c r="F87" s="150"/>
      <c r="G87" s="150"/>
      <c r="H87" s="150"/>
      <c r="I87" s="150"/>
      <c r="J87" s="150"/>
      <c r="K87" s="150"/>
      <c r="L87" s="150"/>
      <c r="M87" s="150"/>
      <c r="N87" s="150"/>
      <c r="O87" s="150"/>
      <c r="P87" s="150"/>
      <c r="Q87" s="150"/>
      <c r="R87" s="150"/>
      <c r="S87" s="150"/>
      <c r="T87" s="150"/>
      <c r="U87" s="150"/>
      <c r="V87" s="150"/>
      <c r="W87" s="150"/>
      <c r="X87" s="150"/>
      <c r="Y87" s="150"/>
      <c r="Z87" s="150"/>
      <c r="AA87" s="150"/>
      <c r="AB87" s="150"/>
      <c r="AC87" s="150"/>
      <c r="AD87" s="150"/>
      <c r="AE87" s="150"/>
      <c r="AF87" s="150"/>
      <c r="AG87" s="301"/>
      <c r="AH87" s="87"/>
      <c r="AI87" s="12"/>
      <c r="AJ87" s="291"/>
      <c r="AK87" s="395"/>
      <c r="AL87" s="283"/>
      <c r="AM87" s="14"/>
    </row>
    <row r="88" customFormat="false" ht="12.75" hidden="false" customHeight="true" outlineLevel="0" collapsed="false">
      <c r="A88" s="218" t="s">
        <v>457</v>
      </c>
      <c r="B88" s="275" t="n">
        <f aca="false">SUM(C88:AG88)</f>
        <v>0</v>
      </c>
      <c r="C88" s="150"/>
      <c r="D88" s="150"/>
      <c r="E88" s="150"/>
      <c r="F88" s="150"/>
      <c r="G88" s="150"/>
      <c r="H88" s="150"/>
      <c r="I88" s="150"/>
      <c r="J88" s="150"/>
      <c r="K88" s="150"/>
      <c r="L88" s="150"/>
      <c r="M88" s="150"/>
      <c r="N88" s="150"/>
      <c r="O88" s="150"/>
      <c r="P88" s="150"/>
      <c r="Q88" s="150"/>
      <c r="R88" s="150"/>
      <c r="S88" s="150"/>
      <c r="T88" s="150"/>
      <c r="U88" s="150"/>
      <c r="V88" s="150"/>
      <c r="W88" s="150"/>
      <c r="X88" s="150"/>
      <c r="Y88" s="150"/>
      <c r="Z88" s="150"/>
      <c r="AA88" s="150"/>
      <c r="AB88" s="150"/>
      <c r="AC88" s="150"/>
      <c r="AD88" s="150"/>
      <c r="AE88" s="150"/>
      <c r="AF88" s="150"/>
      <c r="AG88" s="301"/>
      <c r="AH88" s="87"/>
      <c r="AI88" s="12"/>
      <c r="AJ88" s="291"/>
      <c r="AK88" s="395"/>
      <c r="AL88" s="283"/>
      <c r="AM88" s="14"/>
    </row>
    <row r="89" customFormat="false" ht="12.75" hidden="false" customHeight="true" outlineLevel="0" collapsed="false">
      <c r="A89" s="218" t="s">
        <v>458</v>
      </c>
      <c r="B89" s="275" t="n">
        <f aca="false">SUM(C89:AG89)</f>
        <v>0</v>
      </c>
      <c r="C89" s="150"/>
      <c r="D89" s="150"/>
      <c r="E89" s="150"/>
      <c r="F89" s="150"/>
      <c r="G89" s="150"/>
      <c r="H89" s="150"/>
      <c r="I89" s="150"/>
      <c r="J89" s="150"/>
      <c r="K89" s="150"/>
      <c r="L89" s="150"/>
      <c r="M89" s="150"/>
      <c r="N89" s="150"/>
      <c r="O89" s="150"/>
      <c r="P89" s="150"/>
      <c r="Q89" s="150"/>
      <c r="R89" s="150"/>
      <c r="S89" s="150"/>
      <c r="T89" s="150"/>
      <c r="U89" s="150"/>
      <c r="V89" s="150"/>
      <c r="W89" s="150"/>
      <c r="X89" s="150"/>
      <c r="Y89" s="150"/>
      <c r="Z89" s="150"/>
      <c r="AA89" s="150"/>
      <c r="AB89" s="150"/>
      <c r="AC89" s="150"/>
      <c r="AD89" s="150"/>
      <c r="AE89" s="150"/>
      <c r="AF89" s="150"/>
      <c r="AG89" s="301"/>
      <c r="AH89" s="87"/>
      <c r="AI89" s="12"/>
      <c r="AJ89" s="291"/>
      <c r="AK89" s="395"/>
      <c r="AL89" s="283"/>
      <c r="AM89" s="14"/>
    </row>
    <row r="90" customFormat="false" ht="12.75" hidden="false" customHeight="true" outlineLevel="0" collapsed="false">
      <c r="A90" s="218" t="s">
        <v>459</v>
      </c>
      <c r="B90" s="275" t="n">
        <f aca="false">SUM(C90:AG90)</f>
        <v>0</v>
      </c>
      <c r="C90" s="150"/>
      <c r="D90" s="150"/>
      <c r="E90" s="150"/>
      <c r="F90" s="150"/>
      <c r="G90" s="150"/>
      <c r="H90" s="150"/>
      <c r="I90" s="150"/>
      <c r="J90" s="150"/>
      <c r="K90" s="150"/>
      <c r="L90" s="150"/>
      <c r="M90" s="150"/>
      <c r="N90" s="150"/>
      <c r="O90" s="150"/>
      <c r="P90" s="150"/>
      <c r="Q90" s="150"/>
      <c r="R90" s="150"/>
      <c r="S90" s="150"/>
      <c r="T90" s="150"/>
      <c r="U90" s="150"/>
      <c r="V90" s="150"/>
      <c r="W90" s="150"/>
      <c r="X90" s="150"/>
      <c r="Y90" s="150"/>
      <c r="Z90" s="150"/>
      <c r="AA90" s="150"/>
      <c r="AB90" s="150"/>
      <c r="AC90" s="150"/>
      <c r="AD90" s="150"/>
      <c r="AE90" s="150"/>
      <c r="AF90" s="150"/>
      <c r="AG90" s="301"/>
      <c r="AH90" s="87"/>
      <c r="AI90" s="12"/>
      <c r="AJ90" s="291"/>
      <c r="AK90" s="395"/>
      <c r="AL90" s="283"/>
      <c r="AM90" s="14"/>
    </row>
    <row r="91" customFormat="false" ht="12.75" hidden="false" customHeight="true" outlineLevel="0" collapsed="false">
      <c r="A91" s="218" t="s">
        <v>460</v>
      </c>
      <c r="B91" s="275" t="n">
        <f aca="false">SUM(C91:AG91)</f>
        <v>0</v>
      </c>
      <c r="C91" s="150"/>
      <c r="D91" s="150"/>
      <c r="E91" s="150"/>
      <c r="F91" s="150"/>
      <c r="G91" s="150"/>
      <c r="H91" s="150"/>
      <c r="I91" s="150"/>
      <c r="J91" s="150"/>
      <c r="K91" s="150"/>
      <c r="L91" s="150"/>
      <c r="M91" s="150"/>
      <c r="N91" s="150"/>
      <c r="O91" s="150"/>
      <c r="P91" s="150"/>
      <c r="Q91" s="150"/>
      <c r="R91" s="150"/>
      <c r="S91" s="150"/>
      <c r="T91" s="150"/>
      <c r="U91" s="150"/>
      <c r="V91" s="150"/>
      <c r="W91" s="150"/>
      <c r="X91" s="150"/>
      <c r="Y91" s="150"/>
      <c r="Z91" s="150"/>
      <c r="AA91" s="150"/>
      <c r="AB91" s="150"/>
      <c r="AC91" s="150"/>
      <c r="AD91" s="150"/>
      <c r="AE91" s="150"/>
      <c r="AF91" s="150"/>
      <c r="AG91" s="301"/>
      <c r="AH91" s="87"/>
      <c r="AI91" s="12"/>
      <c r="AJ91" s="291"/>
      <c r="AK91" s="395"/>
      <c r="AL91" s="283"/>
      <c r="AM91" s="14"/>
    </row>
    <row r="92" customFormat="false" ht="12.75" hidden="false" customHeight="true" outlineLevel="0" collapsed="false">
      <c r="A92" s="218" t="s">
        <v>461</v>
      </c>
      <c r="B92" s="275" t="n">
        <f aca="false">SUM(C92:AG92)</f>
        <v>0</v>
      </c>
      <c r="C92" s="150"/>
      <c r="D92" s="150"/>
      <c r="E92" s="150"/>
      <c r="F92" s="150"/>
      <c r="G92" s="150"/>
      <c r="H92" s="150"/>
      <c r="I92" s="150"/>
      <c r="J92" s="150"/>
      <c r="K92" s="150"/>
      <c r="L92" s="150"/>
      <c r="M92" s="150"/>
      <c r="N92" s="150"/>
      <c r="O92" s="150"/>
      <c r="P92" s="150"/>
      <c r="Q92" s="150"/>
      <c r="R92" s="150"/>
      <c r="S92" s="150"/>
      <c r="T92" s="150"/>
      <c r="U92" s="150"/>
      <c r="V92" s="150"/>
      <c r="W92" s="150"/>
      <c r="X92" s="150"/>
      <c r="Y92" s="150"/>
      <c r="Z92" s="150"/>
      <c r="AA92" s="150"/>
      <c r="AB92" s="150"/>
      <c r="AC92" s="150"/>
      <c r="AD92" s="150"/>
      <c r="AE92" s="150"/>
      <c r="AF92" s="150"/>
      <c r="AG92" s="301"/>
      <c r="AH92" s="87"/>
      <c r="AI92" s="12"/>
      <c r="AJ92" s="291"/>
      <c r="AK92" s="395"/>
      <c r="AL92" s="283"/>
      <c r="AM92" s="14"/>
    </row>
    <row r="93" customFormat="false" ht="12.75" hidden="false" customHeight="true" outlineLevel="0" collapsed="false">
      <c r="A93" s="218" t="s">
        <v>462</v>
      </c>
      <c r="B93" s="275" t="n">
        <f aca="false">SUM(C93:AG93)</f>
        <v>0</v>
      </c>
      <c r="C93" s="150"/>
      <c r="D93" s="150"/>
      <c r="E93" s="150"/>
      <c r="F93" s="150"/>
      <c r="G93" s="150"/>
      <c r="H93" s="150"/>
      <c r="I93" s="150"/>
      <c r="J93" s="150"/>
      <c r="K93" s="150"/>
      <c r="L93" s="150"/>
      <c r="M93" s="150"/>
      <c r="N93" s="150"/>
      <c r="O93" s="150"/>
      <c r="P93" s="150"/>
      <c r="Q93" s="150"/>
      <c r="R93" s="150"/>
      <c r="S93" s="150"/>
      <c r="T93" s="150"/>
      <c r="U93" s="150"/>
      <c r="V93" s="150"/>
      <c r="W93" s="150"/>
      <c r="X93" s="150"/>
      <c r="Y93" s="150"/>
      <c r="Z93" s="150"/>
      <c r="AA93" s="150"/>
      <c r="AB93" s="150"/>
      <c r="AC93" s="150"/>
      <c r="AD93" s="150"/>
      <c r="AE93" s="150"/>
      <c r="AF93" s="150"/>
      <c r="AG93" s="301"/>
      <c r="AH93" s="87"/>
      <c r="AI93" s="12"/>
      <c r="AJ93" s="291"/>
      <c r="AK93" s="395"/>
      <c r="AL93" s="283"/>
      <c r="AM93" s="14"/>
    </row>
    <row r="94" customFormat="false" ht="12.75" hidden="false" customHeight="true" outlineLevel="0" collapsed="false">
      <c r="A94" s="218" t="s">
        <v>463</v>
      </c>
      <c r="B94" s="275" t="n">
        <f aca="false">SUM(C94:AG94)</f>
        <v>0</v>
      </c>
      <c r="C94" s="150"/>
      <c r="D94" s="150"/>
      <c r="E94" s="150"/>
      <c r="F94" s="150"/>
      <c r="G94" s="150"/>
      <c r="H94" s="150"/>
      <c r="I94" s="150"/>
      <c r="J94" s="150"/>
      <c r="K94" s="150"/>
      <c r="L94" s="150"/>
      <c r="M94" s="150"/>
      <c r="N94" s="150"/>
      <c r="O94" s="150"/>
      <c r="P94" s="150"/>
      <c r="Q94" s="150"/>
      <c r="R94" s="150"/>
      <c r="S94" s="150"/>
      <c r="T94" s="150"/>
      <c r="U94" s="150"/>
      <c r="V94" s="150"/>
      <c r="W94" s="150"/>
      <c r="X94" s="150"/>
      <c r="Y94" s="150"/>
      <c r="Z94" s="150"/>
      <c r="AA94" s="150"/>
      <c r="AB94" s="150"/>
      <c r="AC94" s="150"/>
      <c r="AD94" s="150"/>
      <c r="AE94" s="150"/>
      <c r="AF94" s="150"/>
      <c r="AG94" s="301"/>
      <c r="AH94" s="87"/>
      <c r="AI94" s="12"/>
      <c r="AJ94" s="291"/>
      <c r="AK94" s="395"/>
      <c r="AL94" s="283"/>
      <c r="AM94" s="14"/>
    </row>
    <row r="95" customFormat="false" ht="12.75" hidden="false" customHeight="true" outlineLevel="0" collapsed="false">
      <c r="A95" s="218" t="s">
        <v>464</v>
      </c>
      <c r="B95" s="275" t="n">
        <f aca="false">SUM(C95:AG95)</f>
        <v>0</v>
      </c>
      <c r="C95" s="150"/>
      <c r="D95" s="150"/>
      <c r="E95" s="150"/>
      <c r="F95" s="150"/>
      <c r="G95" s="150"/>
      <c r="H95" s="150"/>
      <c r="I95" s="150"/>
      <c r="J95" s="150"/>
      <c r="K95" s="150"/>
      <c r="L95" s="150"/>
      <c r="M95" s="150"/>
      <c r="N95" s="150"/>
      <c r="O95" s="150"/>
      <c r="P95" s="150"/>
      <c r="Q95" s="150"/>
      <c r="R95" s="150"/>
      <c r="S95" s="150"/>
      <c r="T95" s="150"/>
      <c r="U95" s="150"/>
      <c r="V95" s="150"/>
      <c r="W95" s="150"/>
      <c r="X95" s="150"/>
      <c r="Y95" s="150"/>
      <c r="Z95" s="150"/>
      <c r="AA95" s="150"/>
      <c r="AB95" s="150"/>
      <c r="AC95" s="150"/>
      <c r="AD95" s="150"/>
      <c r="AE95" s="150"/>
      <c r="AF95" s="150"/>
      <c r="AG95" s="301"/>
      <c r="AH95" s="87"/>
      <c r="AI95" s="12"/>
      <c r="AJ95" s="291"/>
      <c r="AK95" s="395"/>
      <c r="AL95" s="283"/>
      <c r="AM95" s="14"/>
    </row>
    <row r="96" customFormat="false" ht="12.75" hidden="false" customHeight="true" outlineLevel="0" collapsed="false">
      <c r="A96" s="218" t="s">
        <v>465</v>
      </c>
      <c r="B96" s="275" t="n">
        <f aca="false">SUM(C96:AG96)</f>
        <v>0</v>
      </c>
      <c r="C96" s="150"/>
      <c r="D96" s="150"/>
      <c r="E96" s="150"/>
      <c r="F96" s="150"/>
      <c r="G96" s="150"/>
      <c r="H96" s="150"/>
      <c r="I96" s="150"/>
      <c r="J96" s="150"/>
      <c r="K96" s="150"/>
      <c r="L96" s="150"/>
      <c r="M96" s="150"/>
      <c r="N96" s="150"/>
      <c r="O96" s="150"/>
      <c r="P96" s="150"/>
      <c r="Q96" s="150"/>
      <c r="R96" s="150"/>
      <c r="S96" s="150"/>
      <c r="T96" s="150"/>
      <c r="U96" s="150"/>
      <c r="V96" s="150"/>
      <c r="W96" s="150"/>
      <c r="X96" s="150"/>
      <c r="Y96" s="150"/>
      <c r="Z96" s="150"/>
      <c r="AA96" s="150"/>
      <c r="AB96" s="150"/>
      <c r="AC96" s="150"/>
      <c r="AD96" s="150"/>
      <c r="AE96" s="150"/>
      <c r="AF96" s="150"/>
      <c r="AG96" s="301"/>
      <c r="AH96" s="87"/>
      <c r="AI96" s="12"/>
      <c r="AJ96" s="291"/>
      <c r="AK96" s="395"/>
      <c r="AL96" s="283"/>
      <c r="AM96" s="14"/>
    </row>
    <row r="97" customFormat="false" ht="12.75" hidden="false" customHeight="true" outlineLevel="0" collapsed="false">
      <c r="A97" s="218" t="s">
        <v>466</v>
      </c>
      <c r="B97" s="275" t="n">
        <f aca="false">SUM(C97:AG97)</f>
        <v>0</v>
      </c>
      <c r="C97" s="150"/>
      <c r="D97" s="150"/>
      <c r="E97" s="150"/>
      <c r="F97" s="150"/>
      <c r="G97" s="150"/>
      <c r="H97" s="150"/>
      <c r="I97" s="150"/>
      <c r="J97" s="150"/>
      <c r="K97" s="150"/>
      <c r="L97" s="150"/>
      <c r="M97" s="150"/>
      <c r="N97" s="150"/>
      <c r="O97" s="150"/>
      <c r="P97" s="150"/>
      <c r="Q97" s="150"/>
      <c r="R97" s="150"/>
      <c r="S97" s="150"/>
      <c r="T97" s="150"/>
      <c r="U97" s="150"/>
      <c r="V97" s="150"/>
      <c r="W97" s="150"/>
      <c r="X97" s="150"/>
      <c r="Y97" s="150"/>
      <c r="Z97" s="150"/>
      <c r="AA97" s="150"/>
      <c r="AB97" s="150"/>
      <c r="AC97" s="150"/>
      <c r="AD97" s="150"/>
      <c r="AE97" s="150"/>
      <c r="AF97" s="150"/>
      <c r="AG97" s="301"/>
      <c r="AH97" s="87"/>
      <c r="AI97" s="12"/>
      <c r="AJ97" s="291"/>
      <c r="AK97" s="395"/>
      <c r="AL97" s="283"/>
      <c r="AM97" s="14"/>
    </row>
    <row r="98" customFormat="false" ht="12.75" hidden="false" customHeight="true" outlineLevel="0" collapsed="false">
      <c r="A98" s="218"/>
      <c r="B98" s="275"/>
      <c r="C98" s="150"/>
      <c r="D98" s="150"/>
      <c r="E98" s="150"/>
      <c r="F98" s="150"/>
      <c r="G98" s="150"/>
      <c r="H98" s="150"/>
      <c r="I98" s="150"/>
      <c r="J98" s="150"/>
      <c r="K98" s="150"/>
      <c r="L98" s="150"/>
      <c r="M98" s="150"/>
      <c r="N98" s="150"/>
      <c r="O98" s="150"/>
      <c r="P98" s="150"/>
      <c r="Q98" s="150"/>
      <c r="R98" s="150"/>
      <c r="S98" s="150"/>
      <c r="T98" s="150"/>
      <c r="U98" s="150"/>
      <c r="V98" s="150"/>
      <c r="W98" s="150"/>
      <c r="X98" s="150"/>
      <c r="Y98" s="150"/>
      <c r="Z98" s="150"/>
      <c r="AA98" s="150"/>
      <c r="AB98" s="150"/>
      <c r="AC98" s="150"/>
      <c r="AD98" s="150"/>
      <c r="AE98" s="150"/>
      <c r="AF98" s="150"/>
      <c r="AG98" s="301"/>
      <c r="AH98" s="87"/>
      <c r="AI98" s="12"/>
      <c r="AJ98" s="291"/>
      <c r="AK98" s="395"/>
      <c r="AL98" s="283"/>
      <c r="AM98" s="14"/>
    </row>
    <row r="99" customFormat="false" ht="12.75" hidden="false" customHeight="true" outlineLevel="0" collapsed="false">
      <c r="A99" s="218"/>
      <c r="B99" s="275"/>
      <c r="C99" s="150"/>
      <c r="D99" s="150"/>
      <c r="E99" s="150"/>
      <c r="F99" s="150"/>
      <c r="G99" s="150"/>
      <c r="H99" s="150"/>
      <c r="I99" s="150"/>
      <c r="J99" s="150"/>
      <c r="K99" s="150"/>
      <c r="L99" s="150"/>
      <c r="M99" s="150"/>
      <c r="N99" s="150"/>
      <c r="O99" s="150"/>
      <c r="P99" s="150"/>
      <c r="Q99" s="150"/>
      <c r="R99" s="150"/>
      <c r="S99" s="150"/>
      <c r="T99" s="150"/>
      <c r="U99" s="150"/>
      <c r="V99" s="150"/>
      <c r="W99" s="150"/>
      <c r="X99" s="150"/>
      <c r="Y99" s="150"/>
      <c r="Z99" s="150"/>
      <c r="AA99" s="150"/>
      <c r="AB99" s="150"/>
      <c r="AC99" s="150"/>
      <c r="AD99" s="150"/>
      <c r="AE99" s="150"/>
      <c r="AF99" s="150"/>
      <c r="AG99" s="301"/>
      <c r="AH99" s="87"/>
      <c r="AI99" s="12"/>
      <c r="AJ99" s="291"/>
      <c r="AK99" s="395"/>
      <c r="AL99" s="283"/>
      <c r="AM99" s="14"/>
    </row>
    <row r="100" customFormat="false" ht="12.75" hidden="false" customHeight="true" outlineLevel="0" collapsed="false">
      <c r="A100" s="218"/>
      <c r="B100" s="275"/>
      <c r="C100" s="150"/>
      <c r="D100" s="150"/>
      <c r="E100" s="150"/>
      <c r="F100" s="150"/>
      <c r="G100" s="150"/>
      <c r="H100" s="150"/>
      <c r="I100" s="150"/>
      <c r="J100" s="150"/>
      <c r="K100" s="150"/>
      <c r="L100" s="150"/>
      <c r="M100" s="150"/>
      <c r="N100" s="150"/>
      <c r="O100" s="150"/>
      <c r="P100" s="150"/>
      <c r="Q100" s="150"/>
      <c r="R100" s="150"/>
      <c r="S100" s="150"/>
      <c r="T100" s="150"/>
      <c r="U100" s="150"/>
      <c r="V100" s="150"/>
      <c r="W100" s="150"/>
      <c r="X100" s="150"/>
      <c r="Y100" s="150"/>
      <c r="Z100" s="150"/>
      <c r="AA100" s="150"/>
      <c r="AB100" s="150"/>
      <c r="AC100" s="150"/>
      <c r="AD100" s="150"/>
      <c r="AE100" s="150"/>
      <c r="AF100" s="150"/>
      <c r="AG100" s="301"/>
      <c r="AH100" s="87"/>
      <c r="AI100" s="12"/>
      <c r="AJ100" s="291"/>
      <c r="AK100" s="395"/>
      <c r="AL100" s="283"/>
      <c r="AM100" s="14"/>
    </row>
    <row r="101" customFormat="false" ht="12.75" hidden="false" customHeight="true" outlineLevel="0" collapsed="false">
      <c r="A101" s="218"/>
      <c r="B101" s="275"/>
      <c r="C101" s="150"/>
      <c r="D101" s="150"/>
      <c r="E101" s="150"/>
      <c r="F101" s="150"/>
      <c r="G101" s="150"/>
      <c r="H101" s="150"/>
      <c r="I101" s="150"/>
      <c r="J101" s="150"/>
      <c r="K101" s="150"/>
      <c r="L101" s="150"/>
      <c r="M101" s="150"/>
      <c r="N101" s="150"/>
      <c r="O101" s="150"/>
      <c r="P101" s="150"/>
      <c r="Q101" s="150"/>
      <c r="R101" s="150"/>
      <c r="S101" s="150"/>
      <c r="T101" s="150"/>
      <c r="U101" s="150"/>
      <c r="V101" s="150"/>
      <c r="W101" s="150"/>
      <c r="X101" s="150"/>
      <c r="Y101" s="150"/>
      <c r="Z101" s="150"/>
      <c r="AA101" s="150"/>
      <c r="AB101" s="150"/>
      <c r="AC101" s="150"/>
      <c r="AD101" s="150"/>
      <c r="AE101" s="150"/>
      <c r="AF101" s="150"/>
      <c r="AG101" s="301"/>
      <c r="AH101" s="87"/>
      <c r="AI101" s="12"/>
      <c r="AJ101" s="291"/>
      <c r="AK101" s="395"/>
      <c r="AL101" s="283"/>
      <c r="AM101" s="14"/>
    </row>
    <row r="102" customFormat="false" ht="12.75" hidden="false" customHeight="true" outlineLevel="0" collapsed="false">
      <c r="A102" s="313" t="s">
        <v>467</v>
      </c>
      <c r="B102" s="304" t="n">
        <f aca="false">SUM(B87:B101)</f>
        <v>0</v>
      </c>
      <c r="C102" s="314"/>
      <c r="D102" s="314"/>
      <c r="E102" s="314"/>
      <c r="F102" s="314"/>
      <c r="G102" s="314"/>
      <c r="H102" s="314"/>
      <c r="I102" s="314"/>
      <c r="J102" s="314"/>
      <c r="K102" s="314"/>
      <c r="L102" s="314"/>
      <c r="M102" s="314"/>
      <c r="N102" s="314"/>
      <c r="O102" s="314"/>
      <c r="P102" s="314"/>
      <c r="Q102" s="314"/>
      <c r="R102" s="314"/>
      <c r="S102" s="314"/>
      <c r="T102" s="314"/>
      <c r="U102" s="314"/>
      <c r="V102" s="314"/>
      <c r="W102" s="314"/>
      <c r="X102" s="314"/>
      <c r="Y102" s="314"/>
      <c r="Z102" s="314"/>
      <c r="AA102" s="314"/>
      <c r="AB102" s="314"/>
      <c r="AC102" s="314"/>
      <c r="AD102" s="314"/>
      <c r="AE102" s="314"/>
      <c r="AF102" s="314"/>
      <c r="AG102" s="315"/>
      <c r="AH102" s="87"/>
      <c r="AI102" s="12"/>
      <c r="AJ102" s="291"/>
      <c r="AK102" s="395"/>
      <c r="AL102" s="283"/>
      <c r="AM102" s="14"/>
    </row>
    <row r="103" customFormat="false" ht="12.75" hidden="false" customHeight="true" outlineLevel="0" collapsed="false">
      <c r="A103" s="87"/>
      <c r="B103" s="308"/>
      <c r="C103" s="150"/>
      <c r="D103" s="150"/>
      <c r="E103" s="150"/>
      <c r="F103" s="150"/>
      <c r="G103" s="150"/>
      <c r="H103" s="150"/>
      <c r="I103" s="150"/>
      <c r="J103" s="150"/>
      <c r="K103" s="150"/>
      <c r="L103" s="150"/>
      <c r="M103" s="150"/>
      <c r="N103" s="150"/>
      <c r="O103" s="150"/>
      <c r="P103" s="150"/>
      <c r="Q103" s="150"/>
      <c r="R103" s="150"/>
      <c r="S103" s="150"/>
      <c r="T103" s="150"/>
      <c r="U103" s="150"/>
      <c r="V103" s="150"/>
      <c r="W103" s="150"/>
      <c r="X103" s="150"/>
      <c r="Y103" s="150"/>
      <c r="Z103" s="150"/>
      <c r="AA103" s="150"/>
      <c r="AB103" s="150"/>
      <c r="AC103" s="150"/>
      <c r="AD103" s="150"/>
      <c r="AE103" s="150"/>
      <c r="AF103" s="150"/>
      <c r="AG103" s="150"/>
      <c r="AH103" s="87"/>
      <c r="AI103" s="12"/>
      <c r="AJ103" s="291"/>
      <c r="AK103" s="395"/>
      <c r="AL103" s="283"/>
      <c r="AM103" s="14"/>
    </row>
    <row r="104" customFormat="false" ht="12.75" hidden="false" customHeight="true" outlineLevel="0" collapsed="false">
      <c r="A104" s="255"/>
      <c r="B104" s="256" t="s">
        <v>414</v>
      </c>
      <c r="C104" s="257" t="n">
        <f aca="false">SUM(C108:C117)</f>
        <v>0</v>
      </c>
      <c r="D104" s="257" t="n">
        <f aca="false">SUM(D108:D117)</f>
        <v>0</v>
      </c>
      <c r="E104" s="257" t="n">
        <f aca="false">SUM(E108:E117)</f>
        <v>0</v>
      </c>
      <c r="F104" s="257" t="n">
        <f aca="false">SUM(F108:F117)</f>
        <v>0</v>
      </c>
      <c r="G104" s="257" t="n">
        <f aca="false">SUM(G108:G117)</f>
        <v>0</v>
      </c>
      <c r="H104" s="257" t="n">
        <f aca="false">SUM(H108:H117)</f>
        <v>0</v>
      </c>
      <c r="I104" s="257" t="n">
        <f aca="false">SUM(I108:I117)</f>
        <v>0</v>
      </c>
      <c r="J104" s="257" t="n">
        <f aca="false">SUM(J108:J117)</f>
        <v>0</v>
      </c>
      <c r="K104" s="257" t="n">
        <f aca="false">SUM(K108:K117)</f>
        <v>0</v>
      </c>
      <c r="L104" s="257" t="n">
        <f aca="false">SUM(L108:L117)</f>
        <v>0</v>
      </c>
      <c r="M104" s="257" t="n">
        <f aca="false">SUM(M108:M117)</f>
        <v>0</v>
      </c>
      <c r="N104" s="257" t="n">
        <f aca="false">SUM(N108:N117)</f>
        <v>0</v>
      </c>
      <c r="O104" s="257" t="n">
        <f aca="false">SUM(O108:O117)</f>
        <v>0</v>
      </c>
      <c r="P104" s="257" t="n">
        <f aca="false">SUM(P108:P117)</f>
        <v>0</v>
      </c>
      <c r="Q104" s="257" t="n">
        <f aca="false">SUM(Q108:Q117)</f>
        <v>0</v>
      </c>
      <c r="R104" s="257" t="n">
        <f aca="false">SUM(R108:R117)</f>
        <v>0</v>
      </c>
      <c r="S104" s="257" t="n">
        <f aca="false">SUM(S108:S117)</f>
        <v>0</v>
      </c>
      <c r="T104" s="257" t="n">
        <f aca="false">SUM(T108:T117)</f>
        <v>0</v>
      </c>
      <c r="U104" s="257" t="n">
        <f aca="false">SUM(U108:U117)</f>
        <v>0</v>
      </c>
      <c r="V104" s="257" t="n">
        <f aca="false">SUM(V108:V117)</f>
        <v>0</v>
      </c>
      <c r="W104" s="257" t="n">
        <f aca="false">SUM(W108:W117)</f>
        <v>0</v>
      </c>
      <c r="X104" s="257" t="n">
        <f aca="false">SUM(X108:X117)</f>
        <v>0</v>
      </c>
      <c r="Y104" s="257" t="n">
        <f aca="false">SUM(Y108:Y117)</f>
        <v>0</v>
      </c>
      <c r="Z104" s="257" t="n">
        <f aca="false">SUM(Z108:Z117)</f>
        <v>0</v>
      </c>
      <c r="AA104" s="257" t="n">
        <f aca="false">SUM(AA108:AA117)</f>
        <v>0</v>
      </c>
      <c r="AB104" s="257" t="n">
        <f aca="false">SUM(AB108:AB117)</f>
        <v>0</v>
      </c>
      <c r="AC104" s="257" t="n">
        <f aca="false">SUM(AC108:AC117)</f>
        <v>0</v>
      </c>
      <c r="AD104" s="257" t="n">
        <f aca="false">SUM(AD108:AD117)</f>
        <v>0</v>
      </c>
      <c r="AE104" s="257" t="n">
        <f aca="false">SUM(AE108:AE117)</f>
        <v>0</v>
      </c>
      <c r="AF104" s="257" t="n">
        <f aca="false">SUM(AF108:AF117)</f>
        <v>0</v>
      </c>
      <c r="AG104" s="257" t="n">
        <f aca="false">SUM(AG108:AG117)</f>
        <v>0</v>
      </c>
      <c r="AH104" s="8"/>
      <c r="AI104" s="421"/>
      <c r="AJ104" s="420"/>
      <c r="AK104" s="282"/>
      <c r="AL104" s="330"/>
      <c r="AN104" s="8"/>
      <c r="AO104" s="8"/>
      <c r="AP104" s="8"/>
      <c r="AQ104" s="8"/>
      <c r="AR104" s="8"/>
      <c r="AS104" s="8"/>
    </row>
    <row r="105" customFormat="false" ht="12.75" hidden="false" customHeight="true" outlineLevel="0" collapsed="false">
      <c r="A105" s="260" t="s">
        <v>468</v>
      </c>
      <c r="B105" s="261" t="n">
        <f aca="false">B44</f>
        <v>36982</v>
      </c>
      <c r="C105" s="262" t="n">
        <f aca="false">C44</f>
        <v>36982</v>
      </c>
      <c r="D105" s="262" t="n">
        <f aca="false">D44</f>
        <v>36983</v>
      </c>
      <c r="E105" s="262" t="n">
        <f aca="false">E44</f>
        <v>36984</v>
      </c>
      <c r="F105" s="262" t="n">
        <f aca="false">F44</f>
        <v>36985</v>
      </c>
      <c r="G105" s="262" t="n">
        <f aca="false">G44</f>
        <v>36986</v>
      </c>
      <c r="H105" s="262" t="n">
        <f aca="false">H44</f>
        <v>36987</v>
      </c>
      <c r="I105" s="262" t="n">
        <f aca="false">I44</f>
        <v>36988</v>
      </c>
      <c r="J105" s="262" t="n">
        <f aca="false">J44</f>
        <v>36989</v>
      </c>
      <c r="K105" s="262" t="n">
        <f aca="false">K44</f>
        <v>36990</v>
      </c>
      <c r="L105" s="262" t="n">
        <f aca="false">L44</f>
        <v>36991</v>
      </c>
      <c r="M105" s="262" t="n">
        <f aca="false">M44</f>
        <v>36992</v>
      </c>
      <c r="N105" s="262" t="n">
        <f aca="false">N44</f>
        <v>36993</v>
      </c>
      <c r="O105" s="262" t="n">
        <f aca="false">O44</f>
        <v>36994</v>
      </c>
      <c r="P105" s="262" t="n">
        <f aca="false">P44</f>
        <v>36995</v>
      </c>
      <c r="Q105" s="262" t="n">
        <f aca="false">Q44</f>
        <v>36996</v>
      </c>
      <c r="R105" s="262" t="n">
        <f aca="false">R44</f>
        <v>36997</v>
      </c>
      <c r="S105" s="262" t="n">
        <f aca="false">S44</f>
        <v>36998</v>
      </c>
      <c r="T105" s="262" t="n">
        <f aca="false">T44</f>
        <v>36999</v>
      </c>
      <c r="U105" s="262" t="n">
        <f aca="false">U44</f>
        <v>37000</v>
      </c>
      <c r="V105" s="262" t="n">
        <f aca="false">V44</f>
        <v>37001</v>
      </c>
      <c r="W105" s="262" t="n">
        <f aca="false">W44</f>
        <v>37002</v>
      </c>
      <c r="X105" s="262" t="n">
        <f aca="false">X44</f>
        <v>37003</v>
      </c>
      <c r="Y105" s="262" t="n">
        <f aca="false">Y44</f>
        <v>37004</v>
      </c>
      <c r="Z105" s="262" t="n">
        <f aca="false">Z44</f>
        <v>37005</v>
      </c>
      <c r="AA105" s="262" t="n">
        <f aca="false">AA44</f>
        <v>37006</v>
      </c>
      <c r="AB105" s="262" t="n">
        <f aca="false">AB44</f>
        <v>37007</v>
      </c>
      <c r="AC105" s="262" t="n">
        <f aca="false">AC44</f>
        <v>37008</v>
      </c>
      <c r="AD105" s="262" t="n">
        <f aca="false">AD44</f>
        <v>37009</v>
      </c>
      <c r="AE105" s="262" t="n">
        <f aca="false">AE44</f>
        <v>37010</v>
      </c>
      <c r="AF105" s="262" t="n">
        <f aca="false">AF44</f>
        <v>37011</v>
      </c>
      <c r="AG105" s="262" t="n">
        <f aca="false">AG44</f>
        <v>37012</v>
      </c>
      <c r="AH105" s="263"/>
      <c r="AI105" s="421"/>
      <c r="AJ105" s="420"/>
      <c r="AK105" s="406"/>
      <c r="AL105" s="330"/>
      <c r="AM105" s="441"/>
      <c r="AN105" s="263"/>
      <c r="AO105" s="263"/>
      <c r="AP105" s="263"/>
      <c r="AQ105" s="263"/>
      <c r="AR105" s="263"/>
      <c r="AS105" s="263"/>
      <c r="AT105" s="263"/>
      <c r="AU105" s="263"/>
      <c r="AV105" s="263"/>
      <c r="AW105" s="263"/>
      <c r="AX105" s="263"/>
      <c r="AY105" s="263"/>
      <c r="AZ105" s="263"/>
      <c r="BA105" s="263"/>
      <c r="BB105" s="263"/>
      <c r="BC105" s="263"/>
      <c r="BD105" s="263"/>
      <c r="BE105" s="263"/>
      <c r="BF105" s="263"/>
      <c r="BG105" s="263"/>
      <c r="BH105" s="263"/>
      <c r="BI105" s="263"/>
      <c r="BJ105" s="263"/>
      <c r="BK105" s="263"/>
      <c r="BL105" s="263"/>
      <c r="BM105" s="263"/>
      <c r="BN105" s="263"/>
      <c r="BO105" s="263"/>
      <c r="BP105" s="263"/>
      <c r="BQ105" s="263"/>
      <c r="BR105" s="263"/>
      <c r="BS105" s="263"/>
      <c r="BT105" s="263"/>
      <c r="BU105" s="263"/>
      <c r="BV105" s="263"/>
      <c r="BW105" s="263"/>
      <c r="BX105" s="263"/>
      <c r="BY105" s="263"/>
      <c r="BZ105" s="263"/>
      <c r="CA105" s="263"/>
      <c r="CB105" s="263"/>
      <c r="CC105" s="263"/>
      <c r="CD105" s="263"/>
      <c r="CE105" s="263"/>
      <c r="CF105" s="263"/>
      <c r="CG105" s="263"/>
      <c r="CH105" s="263"/>
      <c r="CI105" s="263"/>
      <c r="CJ105" s="263"/>
      <c r="CK105" s="263"/>
      <c r="CL105" s="263"/>
      <c r="CM105" s="263"/>
      <c r="CN105" s="263"/>
      <c r="CO105" s="263"/>
      <c r="CP105" s="263"/>
      <c r="CQ105" s="263"/>
      <c r="CR105" s="263"/>
      <c r="CS105" s="263"/>
      <c r="CT105" s="263"/>
      <c r="CU105" s="263"/>
      <c r="CV105" s="263"/>
      <c r="CW105" s="263"/>
      <c r="CX105" s="263"/>
      <c r="CY105" s="263"/>
      <c r="CZ105" s="263"/>
      <c r="DA105" s="263"/>
      <c r="DB105" s="263"/>
      <c r="DC105" s="263"/>
      <c r="DD105" s="263"/>
      <c r="DE105" s="263"/>
      <c r="DF105" s="263"/>
      <c r="DG105" s="263"/>
      <c r="DH105" s="263"/>
      <c r="DI105" s="263"/>
      <c r="DJ105" s="263"/>
      <c r="DK105" s="263"/>
      <c r="DL105" s="263"/>
      <c r="DM105" s="263"/>
      <c r="DN105" s="263"/>
      <c r="DO105" s="263"/>
      <c r="DP105" s="263"/>
      <c r="DQ105" s="263"/>
      <c r="DR105" s="263"/>
      <c r="DS105" s="263"/>
      <c r="DT105" s="263"/>
      <c r="DU105" s="263"/>
      <c r="DV105" s="263"/>
      <c r="DW105" s="263"/>
      <c r="DX105" s="263"/>
      <c r="DY105" s="263"/>
      <c r="DZ105" s="263"/>
      <c r="EA105" s="263"/>
      <c r="EB105" s="263"/>
      <c r="EC105" s="263"/>
      <c r="ED105" s="263"/>
      <c r="EE105" s="263"/>
      <c r="EF105" s="263"/>
      <c r="EG105" s="263"/>
      <c r="EH105" s="263"/>
      <c r="EI105" s="263"/>
      <c r="EJ105" s="263"/>
      <c r="EK105" s="263"/>
      <c r="EL105" s="263"/>
      <c r="EM105" s="263"/>
      <c r="EN105" s="263"/>
      <c r="EO105" s="263"/>
      <c r="EP105" s="263"/>
      <c r="EQ105" s="263"/>
      <c r="ER105" s="263"/>
      <c r="ES105" s="263"/>
      <c r="ET105" s="263"/>
      <c r="EU105" s="263"/>
      <c r="EV105" s="263"/>
      <c r="EW105" s="263"/>
      <c r="EX105" s="263"/>
      <c r="EY105" s="263"/>
      <c r="EZ105" s="263"/>
      <c r="FA105" s="263"/>
      <c r="FB105" s="263"/>
      <c r="FC105" s="263"/>
      <c r="FD105" s="263"/>
      <c r="FE105" s="263"/>
      <c r="FF105" s="263"/>
      <c r="FG105" s="263"/>
      <c r="FH105" s="263"/>
      <c r="FI105" s="263"/>
      <c r="FJ105" s="263"/>
      <c r="FK105" s="263"/>
      <c r="FL105" s="263"/>
      <c r="FM105" s="263"/>
      <c r="FN105" s="263"/>
      <c r="FO105" s="263"/>
      <c r="FP105" s="263"/>
      <c r="FQ105" s="263"/>
      <c r="FR105" s="263"/>
      <c r="FS105" s="263"/>
      <c r="FT105" s="263"/>
      <c r="FU105" s="263"/>
      <c r="FV105" s="263"/>
      <c r="FW105" s="263"/>
      <c r="FX105" s="263"/>
      <c r="FY105" s="263"/>
      <c r="FZ105" s="263"/>
      <c r="GA105" s="263"/>
      <c r="GB105" s="263"/>
      <c r="GC105" s="263"/>
      <c r="GD105" s="263"/>
      <c r="GE105" s="263"/>
      <c r="GF105" s="263"/>
      <c r="GG105" s="263"/>
      <c r="GH105" s="263"/>
      <c r="GI105" s="263"/>
      <c r="GJ105" s="263"/>
      <c r="GK105" s="263"/>
      <c r="GL105" s="263"/>
      <c r="GM105" s="263"/>
      <c r="GN105" s="263"/>
      <c r="GO105" s="263"/>
      <c r="GP105" s="263"/>
      <c r="GQ105" s="263"/>
      <c r="GR105" s="263"/>
      <c r="GS105" s="263"/>
      <c r="GT105" s="263"/>
      <c r="GU105" s="263"/>
      <c r="GV105" s="263"/>
      <c r="GW105" s="263"/>
      <c r="GX105" s="263"/>
      <c r="GY105" s="263"/>
      <c r="GZ105" s="263"/>
      <c r="HA105" s="263"/>
      <c r="HB105" s="263"/>
      <c r="HC105" s="263"/>
      <c r="HD105" s="263"/>
      <c r="HE105" s="263"/>
      <c r="HF105" s="263"/>
      <c r="HG105" s="263"/>
      <c r="HH105" s="263"/>
      <c r="HI105" s="263"/>
      <c r="HJ105" s="263"/>
      <c r="HK105" s="263"/>
      <c r="HL105" s="263"/>
      <c r="HM105" s="263"/>
      <c r="HN105" s="263"/>
      <c r="HO105" s="263"/>
      <c r="HP105" s="263"/>
      <c r="HQ105" s="263"/>
      <c r="HR105" s="263"/>
      <c r="HS105" s="263"/>
      <c r="HT105" s="263"/>
      <c r="HU105" s="263"/>
      <c r="HV105" s="263"/>
      <c r="HW105" s="263"/>
      <c r="HX105" s="263"/>
      <c r="HY105" s="263"/>
      <c r="HZ105" s="263"/>
      <c r="IA105" s="263"/>
      <c r="IB105" s="263"/>
      <c r="IC105" s="263"/>
      <c r="ID105" s="263"/>
      <c r="IE105" s="263"/>
      <c r="IF105" s="263"/>
      <c r="IG105" s="263"/>
      <c r="IH105" s="263"/>
      <c r="II105" s="263"/>
      <c r="IJ105" s="263"/>
      <c r="IK105" s="263"/>
      <c r="IL105" s="263"/>
      <c r="IM105" s="263"/>
      <c r="IN105" s="263"/>
      <c r="IO105" s="263"/>
      <c r="IP105" s="263"/>
      <c r="IQ105" s="263"/>
      <c r="IR105" s="263"/>
      <c r="IS105" s="263"/>
      <c r="IT105" s="263"/>
      <c r="IU105" s="263"/>
      <c r="IV105" s="263"/>
      <c r="IW105" s="263"/>
    </row>
    <row r="106" customFormat="false" ht="12.75" hidden="false" customHeight="true" outlineLevel="0" collapsed="false">
      <c r="A106" s="267"/>
      <c r="B106" s="267"/>
      <c r="C106" s="268" t="str">
        <f aca="false">C45</f>
        <v>S</v>
      </c>
      <c r="D106" s="268" t="str">
        <f aca="false">D45</f>
        <v>M</v>
      </c>
      <c r="E106" s="268" t="str">
        <f aca="false">E45</f>
        <v>T</v>
      </c>
      <c r="F106" s="268" t="str">
        <f aca="false">F45</f>
        <v>W</v>
      </c>
      <c r="G106" s="268" t="str">
        <f aca="false">G45</f>
        <v>R</v>
      </c>
      <c r="H106" s="268" t="str">
        <f aca="false">H45</f>
        <v>F</v>
      </c>
      <c r="I106" s="268" t="str">
        <f aca="false">I45</f>
        <v>S</v>
      </c>
      <c r="J106" s="268" t="str">
        <f aca="false">J45</f>
        <v>S</v>
      </c>
      <c r="K106" s="268" t="str">
        <f aca="false">K45</f>
        <v>M</v>
      </c>
      <c r="L106" s="268" t="str">
        <f aca="false">L45</f>
        <v>T</v>
      </c>
      <c r="M106" s="268" t="str">
        <f aca="false">M45</f>
        <v>W</v>
      </c>
      <c r="N106" s="268" t="str">
        <f aca="false">N45</f>
        <v>R</v>
      </c>
      <c r="O106" s="268" t="str">
        <f aca="false">O45</f>
        <v>F</v>
      </c>
      <c r="P106" s="268" t="str">
        <f aca="false">P45</f>
        <v>S</v>
      </c>
      <c r="Q106" s="268" t="str">
        <f aca="false">Q45</f>
        <v>S</v>
      </c>
      <c r="R106" s="268" t="str">
        <f aca="false">R45</f>
        <v>M</v>
      </c>
      <c r="S106" s="268" t="str">
        <f aca="false">S45</f>
        <v>T</v>
      </c>
      <c r="T106" s="268" t="str">
        <f aca="false">T45</f>
        <v>W</v>
      </c>
      <c r="U106" s="268" t="str">
        <f aca="false">U45</f>
        <v>R</v>
      </c>
      <c r="V106" s="268" t="str">
        <f aca="false">V45</f>
        <v>F</v>
      </c>
      <c r="W106" s="268" t="str">
        <f aca="false">W45</f>
        <v>S</v>
      </c>
      <c r="X106" s="268" t="str">
        <f aca="false">X45</f>
        <v>S</v>
      </c>
      <c r="Y106" s="268" t="str">
        <f aca="false">Y45</f>
        <v>M</v>
      </c>
      <c r="Z106" s="268" t="str">
        <f aca="false">Z45</f>
        <v>T</v>
      </c>
      <c r="AA106" s="268" t="str">
        <f aca="false">AA45</f>
        <v>W</v>
      </c>
      <c r="AB106" s="268" t="str">
        <f aca="false">AB45</f>
        <v>R</v>
      </c>
      <c r="AC106" s="268" t="str">
        <f aca="false">AC45</f>
        <v>F</v>
      </c>
      <c r="AD106" s="268" t="str">
        <f aca="false">AD45</f>
        <v>S</v>
      </c>
      <c r="AE106" s="268" t="str">
        <f aca="false">AE45</f>
        <v>S</v>
      </c>
      <c r="AF106" s="268" t="str">
        <f aca="false">AF45</f>
        <v>M</v>
      </c>
      <c r="AG106" s="268" t="str">
        <f aca="false">AG45</f>
        <v>T</v>
      </c>
      <c r="AH106" s="8"/>
      <c r="AI106" s="421"/>
      <c r="AJ106" s="420"/>
      <c r="AK106" s="282"/>
      <c r="AL106" s="330"/>
      <c r="AN106" s="8"/>
      <c r="AO106" s="8"/>
      <c r="AP106" s="8"/>
      <c r="AQ106" s="8"/>
      <c r="AR106" s="8"/>
      <c r="AS106" s="8"/>
    </row>
    <row r="107" customFormat="false" ht="12.75" hidden="false" customHeight="true" outlineLevel="0" collapsed="false">
      <c r="A107" s="271"/>
      <c r="B107" s="272" t="s">
        <v>420</v>
      </c>
      <c r="C107" s="273"/>
      <c r="D107" s="273"/>
      <c r="E107" s="273"/>
      <c r="F107" s="273"/>
      <c r="G107" s="273"/>
      <c r="H107" s="273"/>
      <c r="I107" s="273"/>
      <c r="J107" s="273"/>
      <c r="K107" s="273"/>
      <c r="L107" s="273"/>
      <c r="M107" s="273"/>
      <c r="N107" s="273"/>
      <c r="O107" s="273"/>
      <c r="P107" s="273"/>
      <c r="Q107" s="273"/>
      <c r="R107" s="273"/>
      <c r="S107" s="273"/>
      <c r="T107" s="273"/>
      <c r="U107" s="273"/>
      <c r="V107" s="273"/>
      <c r="W107" s="273"/>
      <c r="X107" s="273"/>
      <c r="Y107" s="273"/>
      <c r="Z107" s="273"/>
      <c r="AA107" s="273"/>
      <c r="AB107" s="273"/>
      <c r="AC107" s="273"/>
      <c r="AD107" s="273"/>
      <c r="AE107" s="273"/>
      <c r="AF107" s="273"/>
      <c r="AG107" s="274"/>
      <c r="AH107" s="87"/>
      <c r="AI107" s="414"/>
      <c r="AJ107" s="420"/>
      <c r="AK107" s="395"/>
      <c r="AL107" s="283"/>
      <c r="AM107" s="14"/>
    </row>
    <row r="108" customFormat="false" ht="12.75" hidden="false" customHeight="true" outlineLevel="0" collapsed="false">
      <c r="A108" s="218" t="s">
        <v>459</v>
      </c>
      <c r="B108" s="275" t="n">
        <f aca="false">SUM(C108:AG108)</f>
        <v>0</v>
      </c>
      <c r="C108" s="150"/>
      <c r="D108" s="150"/>
      <c r="E108" s="150"/>
      <c r="F108" s="150"/>
      <c r="G108" s="150"/>
      <c r="H108" s="150"/>
      <c r="I108" s="150"/>
      <c r="J108" s="150"/>
      <c r="K108" s="150"/>
      <c r="L108" s="150"/>
      <c r="M108" s="150"/>
      <c r="N108" s="150"/>
      <c r="O108" s="150"/>
      <c r="P108" s="150"/>
      <c r="Q108" s="150"/>
      <c r="R108" s="150"/>
      <c r="S108" s="150"/>
      <c r="T108" s="150"/>
      <c r="U108" s="150"/>
      <c r="V108" s="150"/>
      <c r="W108" s="150"/>
      <c r="X108" s="150"/>
      <c r="Y108" s="150"/>
      <c r="Z108" s="150"/>
      <c r="AA108" s="150"/>
      <c r="AB108" s="150"/>
      <c r="AC108" s="150"/>
      <c r="AD108" s="150"/>
      <c r="AE108" s="150"/>
      <c r="AF108" s="150"/>
      <c r="AG108" s="301"/>
      <c r="AH108" s="87"/>
      <c r="AI108" s="12"/>
      <c r="AJ108" s="291"/>
      <c r="AK108" s="395"/>
      <c r="AL108" s="283"/>
      <c r="AM108" s="14"/>
    </row>
    <row r="109" customFormat="false" ht="12.75" hidden="false" customHeight="true" outlineLevel="0" collapsed="false">
      <c r="A109" s="218" t="s">
        <v>461</v>
      </c>
      <c r="B109" s="275" t="n">
        <f aca="false">SUM(C109:AG109)</f>
        <v>0</v>
      </c>
      <c r="C109" s="150"/>
      <c r="D109" s="150"/>
      <c r="E109" s="150"/>
      <c r="F109" s="150"/>
      <c r="G109" s="150"/>
      <c r="H109" s="150"/>
      <c r="I109" s="150"/>
      <c r="J109" s="150"/>
      <c r="K109" s="150"/>
      <c r="L109" s="150"/>
      <c r="M109" s="150"/>
      <c r="N109" s="150"/>
      <c r="O109" s="150"/>
      <c r="P109" s="150"/>
      <c r="Q109" s="150"/>
      <c r="R109" s="150"/>
      <c r="S109" s="150"/>
      <c r="T109" s="150"/>
      <c r="U109" s="150"/>
      <c r="V109" s="150"/>
      <c r="W109" s="150"/>
      <c r="X109" s="150"/>
      <c r="Y109" s="150"/>
      <c r="Z109" s="150"/>
      <c r="AA109" s="150"/>
      <c r="AB109" s="150"/>
      <c r="AC109" s="150"/>
      <c r="AD109" s="150"/>
      <c r="AE109" s="150"/>
      <c r="AF109" s="150"/>
      <c r="AG109" s="301"/>
      <c r="AH109" s="87"/>
      <c r="AI109" s="12"/>
      <c r="AJ109" s="291"/>
      <c r="AK109" s="395"/>
      <c r="AL109" s="283"/>
      <c r="AM109" s="14"/>
    </row>
    <row r="110" customFormat="false" ht="12.75" hidden="false" customHeight="true" outlineLevel="0" collapsed="false">
      <c r="A110" s="218" t="s">
        <v>462</v>
      </c>
      <c r="B110" s="275" t="n">
        <f aca="false">SUM(C110:AG110)</f>
        <v>0</v>
      </c>
      <c r="C110" s="150"/>
      <c r="D110" s="150"/>
      <c r="E110" s="150"/>
      <c r="F110" s="150"/>
      <c r="G110" s="150"/>
      <c r="H110" s="150"/>
      <c r="I110" s="150"/>
      <c r="J110" s="150"/>
      <c r="K110" s="150"/>
      <c r="L110" s="150"/>
      <c r="M110" s="150"/>
      <c r="N110" s="150"/>
      <c r="O110" s="150"/>
      <c r="P110" s="150"/>
      <c r="Q110" s="150"/>
      <c r="R110" s="150"/>
      <c r="S110" s="150"/>
      <c r="T110" s="150"/>
      <c r="U110" s="150"/>
      <c r="V110" s="150"/>
      <c r="W110" s="150"/>
      <c r="X110" s="150"/>
      <c r="Y110" s="150"/>
      <c r="Z110" s="150"/>
      <c r="AA110" s="150"/>
      <c r="AB110" s="150"/>
      <c r="AC110" s="150"/>
      <c r="AD110" s="150"/>
      <c r="AE110" s="150"/>
      <c r="AF110" s="150"/>
      <c r="AG110" s="301"/>
      <c r="AH110" s="87"/>
      <c r="AI110" s="12"/>
      <c r="AJ110" s="291"/>
      <c r="AK110" s="395"/>
      <c r="AL110" s="283"/>
      <c r="AM110" s="14"/>
    </row>
    <row r="111" customFormat="false" ht="12.75" hidden="false" customHeight="true" outlineLevel="0" collapsed="false">
      <c r="A111" s="218" t="s">
        <v>463</v>
      </c>
      <c r="B111" s="275" t="n">
        <f aca="false">SUM(C111:AG111)</f>
        <v>0</v>
      </c>
      <c r="C111" s="150"/>
      <c r="D111" s="150"/>
      <c r="E111" s="150"/>
      <c r="F111" s="150"/>
      <c r="G111" s="150"/>
      <c r="H111" s="150"/>
      <c r="I111" s="150"/>
      <c r="J111" s="150"/>
      <c r="K111" s="150"/>
      <c r="L111" s="150"/>
      <c r="M111" s="150"/>
      <c r="N111" s="150"/>
      <c r="O111" s="150"/>
      <c r="P111" s="150"/>
      <c r="Q111" s="150"/>
      <c r="R111" s="150"/>
      <c r="S111" s="150"/>
      <c r="T111" s="150"/>
      <c r="U111" s="150"/>
      <c r="V111" s="150"/>
      <c r="W111" s="150"/>
      <c r="X111" s="150"/>
      <c r="Y111" s="150"/>
      <c r="Z111" s="150"/>
      <c r="AA111" s="150"/>
      <c r="AB111" s="150"/>
      <c r="AC111" s="150"/>
      <c r="AD111" s="150"/>
      <c r="AE111" s="150"/>
      <c r="AF111" s="150"/>
      <c r="AG111" s="301"/>
      <c r="AH111" s="87"/>
      <c r="AI111" s="12"/>
      <c r="AJ111" s="291"/>
      <c r="AK111" s="395"/>
      <c r="AL111" s="283"/>
      <c r="AM111" s="14"/>
    </row>
    <row r="112" customFormat="false" ht="12.75" hidden="false" customHeight="true" outlineLevel="0" collapsed="false">
      <c r="A112" s="218" t="s">
        <v>464</v>
      </c>
      <c r="B112" s="275" t="n">
        <f aca="false">SUM(C112:AG112)</f>
        <v>0</v>
      </c>
      <c r="C112" s="150"/>
      <c r="D112" s="150"/>
      <c r="E112" s="150"/>
      <c r="F112" s="150"/>
      <c r="G112" s="150"/>
      <c r="H112" s="150"/>
      <c r="I112" s="150"/>
      <c r="J112" s="150"/>
      <c r="K112" s="150"/>
      <c r="L112" s="150"/>
      <c r="M112" s="150"/>
      <c r="N112" s="150"/>
      <c r="O112" s="150"/>
      <c r="P112" s="150"/>
      <c r="Q112" s="150"/>
      <c r="R112" s="150"/>
      <c r="S112" s="150"/>
      <c r="T112" s="150"/>
      <c r="U112" s="150"/>
      <c r="V112" s="150"/>
      <c r="W112" s="150"/>
      <c r="X112" s="150"/>
      <c r="Y112" s="150"/>
      <c r="Z112" s="150"/>
      <c r="AA112" s="150"/>
      <c r="AB112" s="150"/>
      <c r="AC112" s="150"/>
      <c r="AD112" s="150"/>
      <c r="AE112" s="150"/>
      <c r="AF112" s="150"/>
      <c r="AG112" s="301"/>
      <c r="AH112" s="87"/>
      <c r="AI112" s="12"/>
      <c r="AJ112" s="291"/>
      <c r="AK112" s="395"/>
      <c r="AL112" s="283"/>
      <c r="AM112" s="14"/>
    </row>
    <row r="113" customFormat="false" ht="12.75" hidden="false" customHeight="true" outlineLevel="0" collapsed="false">
      <c r="A113" s="218" t="s">
        <v>466</v>
      </c>
      <c r="B113" s="275" t="n">
        <f aca="false">SUM(C113:AG113)</f>
        <v>0</v>
      </c>
      <c r="C113" s="150"/>
      <c r="D113" s="150"/>
      <c r="E113" s="150"/>
      <c r="F113" s="150"/>
      <c r="G113" s="150"/>
      <c r="H113" s="150"/>
      <c r="I113" s="150"/>
      <c r="J113" s="150"/>
      <c r="K113" s="150"/>
      <c r="L113" s="150"/>
      <c r="M113" s="150"/>
      <c r="N113" s="150"/>
      <c r="O113" s="150"/>
      <c r="P113" s="150"/>
      <c r="Q113" s="150"/>
      <c r="R113" s="150"/>
      <c r="S113" s="150"/>
      <c r="T113" s="150"/>
      <c r="U113" s="150"/>
      <c r="V113" s="150"/>
      <c r="W113" s="150"/>
      <c r="X113" s="150"/>
      <c r="Y113" s="150"/>
      <c r="Z113" s="150"/>
      <c r="AA113" s="150"/>
      <c r="AB113" s="150"/>
      <c r="AC113" s="150"/>
      <c r="AD113" s="150"/>
      <c r="AE113" s="150"/>
      <c r="AF113" s="150"/>
      <c r="AG113" s="301"/>
      <c r="AH113" s="87"/>
      <c r="AI113" s="12"/>
      <c r="AJ113" s="291"/>
      <c r="AK113" s="395"/>
      <c r="AL113" s="283"/>
      <c r="AM113" s="14"/>
    </row>
    <row r="114" customFormat="false" ht="12.75" hidden="false" customHeight="true" outlineLevel="0" collapsed="false">
      <c r="A114" s="218"/>
      <c r="B114" s="275"/>
      <c r="C114" s="150"/>
      <c r="D114" s="150"/>
      <c r="E114" s="150"/>
      <c r="F114" s="150"/>
      <c r="G114" s="150"/>
      <c r="H114" s="150"/>
      <c r="I114" s="150"/>
      <c r="J114" s="150"/>
      <c r="K114" s="150"/>
      <c r="L114" s="150"/>
      <c r="M114" s="150"/>
      <c r="N114" s="150"/>
      <c r="O114" s="150"/>
      <c r="P114" s="150"/>
      <c r="Q114" s="150"/>
      <c r="R114" s="150"/>
      <c r="S114" s="150"/>
      <c r="T114" s="150"/>
      <c r="U114" s="150"/>
      <c r="V114" s="150"/>
      <c r="W114" s="150"/>
      <c r="X114" s="150"/>
      <c r="Y114" s="150"/>
      <c r="Z114" s="150"/>
      <c r="AA114" s="150"/>
      <c r="AB114" s="150"/>
      <c r="AC114" s="150"/>
      <c r="AD114" s="150"/>
      <c r="AE114" s="150"/>
      <c r="AF114" s="150"/>
      <c r="AG114" s="301"/>
      <c r="AH114" s="87"/>
      <c r="AI114" s="12"/>
      <c r="AJ114" s="291"/>
      <c r="AK114" s="395"/>
      <c r="AL114" s="283"/>
      <c r="AM114" s="14"/>
    </row>
    <row r="115" customFormat="false" ht="12.75" hidden="false" customHeight="true" outlineLevel="0" collapsed="false">
      <c r="A115" s="218"/>
      <c r="B115" s="275"/>
      <c r="C115" s="150"/>
      <c r="D115" s="150"/>
      <c r="E115" s="150"/>
      <c r="F115" s="150"/>
      <c r="G115" s="150"/>
      <c r="H115" s="150"/>
      <c r="I115" s="150"/>
      <c r="J115" s="150"/>
      <c r="K115" s="150"/>
      <c r="L115" s="150"/>
      <c r="M115" s="150"/>
      <c r="N115" s="150"/>
      <c r="O115" s="150"/>
      <c r="P115" s="150"/>
      <c r="Q115" s="150"/>
      <c r="R115" s="150"/>
      <c r="S115" s="150"/>
      <c r="T115" s="150"/>
      <c r="U115" s="150"/>
      <c r="V115" s="150"/>
      <c r="W115" s="150"/>
      <c r="X115" s="150"/>
      <c r="Y115" s="150"/>
      <c r="Z115" s="150"/>
      <c r="AA115" s="150"/>
      <c r="AB115" s="150"/>
      <c r="AC115" s="150"/>
      <c r="AD115" s="150"/>
      <c r="AE115" s="150"/>
      <c r="AF115" s="150"/>
      <c r="AG115" s="301"/>
      <c r="AH115" s="87"/>
      <c r="AI115" s="12"/>
      <c r="AJ115" s="291"/>
      <c r="AK115" s="395"/>
      <c r="AL115" s="283"/>
      <c r="AM115" s="14"/>
    </row>
    <row r="116" customFormat="false" ht="12.75" hidden="false" customHeight="true" outlineLevel="0" collapsed="false">
      <c r="A116" s="218"/>
      <c r="B116" s="275"/>
      <c r="C116" s="150"/>
      <c r="D116" s="150"/>
      <c r="E116" s="150"/>
      <c r="F116" s="150"/>
      <c r="G116" s="150"/>
      <c r="H116" s="150"/>
      <c r="I116" s="150"/>
      <c r="J116" s="150"/>
      <c r="K116" s="150"/>
      <c r="L116" s="150"/>
      <c r="M116" s="150"/>
      <c r="N116" s="150"/>
      <c r="O116" s="150"/>
      <c r="P116" s="150"/>
      <c r="Q116" s="150"/>
      <c r="R116" s="150"/>
      <c r="S116" s="150"/>
      <c r="T116" s="150"/>
      <c r="U116" s="150"/>
      <c r="V116" s="150"/>
      <c r="W116" s="150"/>
      <c r="X116" s="150"/>
      <c r="Y116" s="150"/>
      <c r="Z116" s="150"/>
      <c r="AA116" s="150"/>
      <c r="AB116" s="150"/>
      <c r="AC116" s="150"/>
      <c r="AD116" s="150"/>
      <c r="AE116" s="150"/>
      <c r="AF116" s="150"/>
      <c r="AG116" s="301"/>
      <c r="AH116" s="87"/>
      <c r="AI116" s="12"/>
      <c r="AJ116" s="291"/>
      <c r="AK116" s="395"/>
      <c r="AL116" s="283"/>
      <c r="AM116" s="14"/>
    </row>
    <row r="117" customFormat="false" ht="12.75" hidden="false" customHeight="true" outlineLevel="0" collapsed="false">
      <c r="A117" s="218"/>
      <c r="B117" s="275"/>
      <c r="C117" s="150"/>
      <c r="D117" s="150"/>
      <c r="E117" s="150"/>
      <c r="F117" s="150"/>
      <c r="G117" s="150"/>
      <c r="H117" s="150"/>
      <c r="I117" s="150"/>
      <c r="J117" s="150"/>
      <c r="K117" s="150"/>
      <c r="L117" s="150"/>
      <c r="M117" s="150"/>
      <c r="N117" s="150"/>
      <c r="O117" s="150"/>
      <c r="P117" s="150"/>
      <c r="Q117" s="150"/>
      <c r="R117" s="150"/>
      <c r="S117" s="150"/>
      <c r="T117" s="150"/>
      <c r="U117" s="150"/>
      <c r="V117" s="150"/>
      <c r="W117" s="150"/>
      <c r="X117" s="150"/>
      <c r="Y117" s="150"/>
      <c r="Z117" s="150"/>
      <c r="AA117" s="150"/>
      <c r="AB117" s="150"/>
      <c r="AC117" s="150"/>
      <c r="AD117" s="150"/>
      <c r="AE117" s="150"/>
      <c r="AF117" s="150"/>
      <c r="AG117" s="301"/>
      <c r="AH117" s="87"/>
      <c r="AI117" s="12"/>
      <c r="AJ117" s="291"/>
      <c r="AK117" s="395"/>
      <c r="AL117" s="283"/>
      <c r="AM117" s="14"/>
    </row>
    <row r="118" customFormat="false" ht="12.75" hidden="false" customHeight="true" outlineLevel="0" collapsed="false">
      <c r="A118" s="313" t="s">
        <v>469</v>
      </c>
      <c r="B118" s="304" t="n">
        <f aca="false">SUM(B108:B117)</f>
        <v>0</v>
      </c>
      <c r="C118" s="314"/>
      <c r="D118" s="314"/>
      <c r="E118" s="314"/>
      <c r="F118" s="314"/>
      <c r="G118" s="314"/>
      <c r="H118" s="314"/>
      <c r="I118" s="314"/>
      <c r="J118" s="314"/>
      <c r="K118" s="314"/>
      <c r="L118" s="314"/>
      <c r="M118" s="314"/>
      <c r="N118" s="314"/>
      <c r="O118" s="314"/>
      <c r="P118" s="314"/>
      <c r="Q118" s="314"/>
      <c r="R118" s="314"/>
      <c r="S118" s="314"/>
      <c r="T118" s="314"/>
      <c r="U118" s="314"/>
      <c r="V118" s="314"/>
      <c r="W118" s="314"/>
      <c r="X118" s="314"/>
      <c r="Y118" s="314"/>
      <c r="Z118" s="314"/>
      <c r="AA118" s="314"/>
      <c r="AB118" s="314"/>
      <c r="AC118" s="314"/>
      <c r="AD118" s="314"/>
      <c r="AE118" s="314"/>
      <c r="AF118" s="314"/>
      <c r="AG118" s="315"/>
      <c r="AH118" s="87"/>
      <c r="AI118" s="12"/>
      <c r="AJ118" s="291"/>
      <c r="AK118" s="395"/>
      <c r="AL118" s="283"/>
      <c r="AM118" s="14"/>
    </row>
    <row r="119" customFormat="false" ht="12.75" hidden="false" customHeight="true" outlineLevel="0" collapsed="false">
      <c r="A119" s="87"/>
      <c r="B119" s="308"/>
      <c r="AH119" s="87"/>
      <c r="AI119" s="12"/>
      <c r="AJ119" s="291"/>
      <c r="AK119" s="395"/>
      <c r="AL119" s="283"/>
      <c r="AM119" s="14"/>
    </row>
    <row r="120" customFormat="false" ht="12.75" hidden="false" customHeight="true" outlineLevel="0" collapsed="false">
      <c r="A120" s="87"/>
      <c r="B120" s="308"/>
      <c r="AH120" s="87"/>
      <c r="AI120" s="12"/>
      <c r="AJ120" s="291"/>
      <c r="AK120" s="395"/>
      <c r="AL120" s="283"/>
      <c r="AM120" s="14"/>
    </row>
    <row r="121" customFormat="false" ht="12.75" hidden="false" customHeight="true" outlineLevel="0" collapsed="false">
      <c r="A121" s="252" t="s">
        <v>470</v>
      </c>
      <c r="B121" s="252"/>
      <c r="AH121" s="87"/>
      <c r="AI121" s="12"/>
      <c r="AJ121" s="291"/>
      <c r="AK121" s="395"/>
      <c r="AL121" s="283"/>
      <c r="AM121" s="14"/>
    </row>
    <row r="122" customFormat="false" ht="12.75" hidden="false" customHeight="true" outlineLevel="0" collapsed="false">
      <c r="AI122" s="12"/>
      <c r="AJ122" s="281"/>
      <c r="AK122" s="282"/>
      <c r="AL122" s="283"/>
      <c r="AM122" s="14"/>
    </row>
    <row r="123" customFormat="false" ht="12.75" hidden="false" customHeight="true" outlineLevel="0" collapsed="false">
      <c r="D123" s="140" t="s">
        <v>14</v>
      </c>
      <c r="AI123" s="12"/>
      <c r="AJ123" s="291"/>
      <c r="AK123" s="28"/>
      <c r="AL123" s="390"/>
      <c r="AM123" s="465"/>
    </row>
    <row r="124" customFormat="false" ht="12.75" hidden="false" customHeight="true" outlineLevel="0" collapsed="false">
      <c r="A124" s="316" t="s">
        <v>471</v>
      </c>
      <c r="B124" s="317"/>
      <c r="C124" s="318"/>
      <c r="D124" s="318"/>
      <c r="E124" s="319"/>
      <c r="G124" s="316" t="s">
        <v>472</v>
      </c>
      <c r="H124" s="316"/>
      <c r="I124" s="317"/>
      <c r="J124" s="318"/>
      <c r="K124" s="318"/>
      <c r="L124" s="319"/>
      <c r="M124" s="72"/>
      <c r="N124" s="72"/>
      <c r="O124" s="8"/>
      <c r="P124" s="8"/>
      <c r="AI124" s="12"/>
      <c r="AJ124" s="281"/>
      <c r="AL124" s="390"/>
    </row>
    <row r="125" customFormat="false" ht="12.75" hidden="false" customHeight="true" outlineLevel="0" collapsed="false">
      <c r="A125" s="320" t="s">
        <v>321</v>
      </c>
      <c r="B125" s="256" t="s">
        <v>473</v>
      </c>
      <c r="C125" s="256"/>
      <c r="D125" s="256"/>
      <c r="E125" s="321" t="s">
        <v>474</v>
      </c>
      <c r="G125" s="320" t="s">
        <v>473</v>
      </c>
      <c r="H125" s="320"/>
      <c r="I125" s="320"/>
      <c r="J125" s="320"/>
      <c r="K125" s="320"/>
      <c r="L125" s="322" t="s">
        <v>474</v>
      </c>
      <c r="M125" s="72"/>
      <c r="N125" s="72"/>
      <c r="O125" s="8"/>
      <c r="P125" s="8"/>
      <c r="AI125" s="12"/>
      <c r="AJ125" s="281"/>
      <c r="AL125" s="390"/>
    </row>
    <row r="126" customFormat="false" ht="12.75" hidden="false" customHeight="true" outlineLevel="0" collapsed="false">
      <c r="A126" s="323"/>
      <c r="B126" s="324"/>
      <c r="C126" s="87"/>
      <c r="D126" s="325"/>
      <c r="E126" s="326"/>
      <c r="G126" s="331" t="s">
        <v>509</v>
      </c>
      <c r="H126" s="87"/>
      <c r="I126" s="8"/>
      <c r="J126" s="8"/>
      <c r="K126" s="325"/>
      <c r="L126" s="326" t="n">
        <v>0</v>
      </c>
      <c r="M126" s="8"/>
      <c r="N126" s="8"/>
      <c r="O126" s="8"/>
      <c r="P126" s="8"/>
      <c r="AI126" s="12"/>
      <c r="AJ126" s="281"/>
      <c r="AL126" s="390"/>
    </row>
    <row r="127" customFormat="false" ht="12.75" hidden="false" customHeight="true" outlineLevel="0" collapsed="false">
      <c r="A127" s="329"/>
      <c r="B127" s="87"/>
      <c r="C127" s="330"/>
      <c r="D127" s="325"/>
      <c r="E127" s="326"/>
      <c r="G127" s="331" t="s">
        <v>510</v>
      </c>
      <c r="H127" s="87"/>
      <c r="I127" s="8"/>
      <c r="J127" s="8"/>
      <c r="K127" s="325"/>
      <c r="L127" s="326" t="n">
        <v>0</v>
      </c>
      <c r="M127" s="8"/>
      <c r="N127" s="8"/>
      <c r="O127" s="8"/>
      <c r="P127" s="8"/>
      <c r="AI127" s="12"/>
      <c r="AJ127" s="281"/>
      <c r="AL127" s="390"/>
    </row>
    <row r="128" customFormat="false" ht="12.75" hidden="false" customHeight="true" outlineLevel="0" collapsed="false">
      <c r="A128" s="329"/>
      <c r="B128" s="87"/>
      <c r="C128" s="330"/>
      <c r="D128" s="325"/>
      <c r="E128" s="326"/>
      <c r="G128" s="331" t="s">
        <v>511</v>
      </c>
      <c r="H128" s="87"/>
      <c r="I128" s="8"/>
      <c r="J128" s="8"/>
      <c r="K128" s="328"/>
      <c r="L128" s="326" t="n">
        <v>0</v>
      </c>
      <c r="M128" s="8"/>
      <c r="N128" s="8"/>
      <c r="O128" s="8"/>
      <c r="P128" s="8"/>
      <c r="AI128" s="12"/>
      <c r="AJ128" s="281"/>
      <c r="AL128" s="390"/>
    </row>
    <row r="129" customFormat="false" ht="12.75" hidden="false" customHeight="true" outlineLevel="0" collapsed="false">
      <c r="A129" s="329"/>
      <c r="B129" s="87"/>
      <c r="C129" s="330"/>
      <c r="D129" s="325"/>
      <c r="E129" s="333"/>
      <c r="G129" s="331" t="s">
        <v>512</v>
      </c>
      <c r="H129" s="87"/>
      <c r="I129" s="8"/>
      <c r="J129" s="8"/>
      <c r="K129" s="325"/>
      <c r="L129" s="326" t="n">
        <v>0</v>
      </c>
      <c r="M129" s="8"/>
      <c r="N129" s="8"/>
      <c r="O129" s="8"/>
      <c r="P129" s="8"/>
      <c r="AI129" s="12"/>
      <c r="AJ129" s="281"/>
      <c r="AL129" s="390"/>
    </row>
    <row r="130" customFormat="false" ht="12.75" hidden="false" customHeight="true" outlineLevel="0" collapsed="false">
      <c r="A130" s="329"/>
      <c r="B130" s="87"/>
      <c r="C130" s="330"/>
      <c r="D130" s="325"/>
      <c r="E130" s="326"/>
      <c r="G130" s="331" t="s">
        <v>513</v>
      </c>
      <c r="H130" s="87"/>
      <c r="I130" s="8"/>
      <c r="J130" s="8"/>
      <c r="K130" s="325"/>
      <c r="L130" s="326" t="n">
        <v>0</v>
      </c>
      <c r="M130" s="8"/>
      <c r="N130" s="8"/>
      <c r="O130" s="8"/>
      <c r="P130" s="8"/>
      <c r="AI130" s="12"/>
      <c r="AJ130" s="281"/>
      <c r="AL130" s="390"/>
    </row>
    <row r="131" customFormat="false" ht="12.75" hidden="false" customHeight="true" outlineLevel="0" collapsed="false">
      <c r="A131" s="329"/>
      <c r="B131" s="87"/>
      <c r="C131" s="330"/>
      <c r="D131" s="325"/>
      <c r="E131" s="326"/>
      <c r="G131" s="331" t="s">
        <v>514</v>
      </c>
      <c r="H131" s="87"/>
      <c r="I131" s="8"/>
      <c r="J131" s="8"/>
      <c r="K131" s="325"/>
      <c r="L131" s="326" t="n">
        <v>0</v>
      </c>
      <c r="M131" s="8"/>
      <c r="N131" s="8"/>
      <c r="O131" s="8"/>
      <c r="P131" s="8"/>
      <c r="AI131" s="12"/>
      <c r="AJ131" s="281"/>
      <c r="AL131" s="390"/>
    </row>
    <row r="132" customFormat="false" ht="12.75" hidden="false" customHeight="true" outlineLevel="0" collapsed="false">
      <c r="A132" s="329"/>
      <c r="B132" s="87"/>
      <c r="C132" s="330"/>
      <c r="D132" s="334"/>
      <c r="E132" s="326"/>
      <c r="G132" s="327" t="s">
        <v>515</v>
      </c>
      <c r="H132" s="8"/>
      <c r="I132" s="8"/>
      <c r="J132" s="8"/>
      <c r="K132" s="328"/>
      <c r="L132" s="333" t="n">
        <v>0</v>
      </c>
      <c r="M132" s="8"/>
      <c r="N132" s="8"/>
      <c r="O132" s="8"/>
      <c r="P132" s="8"/>
      <c r="AI132" s="12"/>
      <c r="AJ132" s="281"/>
      <c r="AL132" s="390"/>
    </row>
    <row r="133" customFormat="false" ht="12.75" hidden="false" customHeight="true" outlineLevel="0" collapsed="false">
      <c r="A133" s="329"/>
      <c r="B133" s="87"/>
      <c r="C133" s="330"/>
      <c r="D133" s="334"/>
      <c r="E133" s="326"/>
      <c r="G133" s="327" t="s">
        <v>516</v>
      </c>
      <c r="H133" s="8"/>
      <c r="I133" s="8"/>
      <c r="J133" s="8"/>
      <c r="K133" s="325"/>
      <c r="L133" s="333" t="n">
        <v>0</v>
      </c>
      <c r="M133" s="8"/>
      <c r="N133" s="8"/>
      <c r="O133" s="8"/>
      <c r="P133" s="8"/>
      <c r="AI133" s="12"/>
      <c r="AJ133" s="281"/>
      <c r="AL133" s="390"/>
    </row>
    <row r="134" customFormat="false" ht="12.75" hidden="false" customHeight="true" outlineLevel="0" collapsed="false">
      <c r="A134" s="329"/>
      <c r="B134" s="87"/>
      <c r="C134" s="330"/>
      <c r="D134" s="334"/>
      <c r="E134" s="326"/>
      <c r="G134" s="327" t="s">
        <v>516</v>
      </c>
      <c r="H134" s="8"/>
      <c r="I134" s="8"/>
      <c r="J134" s="8"/>
      <c r="K134" s="325"/>
      <c r="L134" s="326" t="n">
        <v>0</v>
      </c>
      <c r="M134" s="10"/>
      <c r="N134" s="9"/>
      <c r="O134" s="8"/>
      <c r="P134" s="8"/>
      <c r="AI134" s="12"/>
      <c r="AJ134" s="281"/>
      <c r="AL134" s="390"/>
    </row>
    <row r="135" customFormat="false" ht="12.75" hidden="false" customHeight="true" outlineLevel="0" collapsed="false">
      <c r="A135" s="329"/>
      <c r="B135" s="87"/>
      <c r="C135" s="330"/>
      <c r="D135" s="325"/>
      <c r="E135" s="326"/>
      <c r="G135" s="331"/>
      <c r="H135" s="87"/>
      <c r="I135" s="8"/>
      <c r="J135" s="8"/>
      <c r="K135" s="325"/>
      <c r="L135" s="326"/>
      <c r="M135" s="10"/>
      <c r="N135" s="8"/>
      <c r="O135" s="8"/>
      <c r="P135" s="8"/>
      <c r="AI135" s="12"/>
      <c r="AJ135" s="281"/>
      <c r="AL135" s="390"/>
    </row>
    <row r="136" customFormat="false" ht="12.75" hidden="false" customHeight="true" outlineLevel="0" collapsed="false">
      <c r="A136" s="329"/>
      <c r="B136" s="87"/>
      <c r="C136" s="330"/>
      <c r="D136" s="325"/>
      <c r="E136" s="326"/>
      <c r="G136" s="331"/>
      <c r="H136" s="87"/>
      <c r="I136" s="8"/>
      <c r="J136" s="8"/>
      <c r="K136" s="325"/>
      <c r="L136" s="326"/>
      <c r="M136" s="8"/>
      <c r="N136" s="10"/>
      <c r="O136" s="8"/>
      <c r="P136" s="8"/>
      <c r="AI136" s="12"/>
      <c r="AJ136" s="281"/>
      <c r="AL136" s="390"/>
    </row>
    <row r="137" customFormat="false" ht="12.75" hidden="false" customHeight="true" outlineLevel="0" collapsed="false">
      <c r="A137" s="329"/>
      <c r="B137" s="87"/>
      <c r="C137" s="330"/>
      <c r="D137" s="325"/>
      <c r="E137" s="326"/>
      <c r="G137" s="331"/>
      <c r="H137" s="87"/>
      <c r="I137" s="8"/>
      <c r="J137" s="8"/>
      <c r="K137" s="325"/>
      <c r="L137" s="326"/>
      <c r="M137" s="8"/>
      <c r="N137" s="10"/>
      <c r="O137" s="8"/>
      <c r="P137" s="8"/>
      <c r="AI137" s="12"/>
      <c r="AJ137" s="281"/>
      <c r="AL137" s="390"/>
    </row>
    <row r="138" customFormat="false" ht="12.75" hidden="false" customHeight="true" outlineLevel="0" collapsed="false">
      <c r="A138" s="329"/>
      <c r="B138" s="87"/>
      <c r="C138" s="330"/>
      <c r="D138" s="325"/>
      <c r="E138" s="326"/>
      <c r="F138" s="140" t="n">
        <f aca="false">SUM(E127:E138)</f>
        <v>0</v>
      </c>
      <c r="G138" s="331"/>
      <c r="H138" s="87"/>
      <c r="I138" s="8"/>
      <c r="J138" s="8"/>
      <c r="K138" s="325"/>
      <c r="L138" s="326"/>
      <c r="M138" s="8"/>
      <c r="N138" s="8"/>
      <c r="O138" s="8"/>
      <c r="P138" s="8"/>
      <c r="AI138" s="12"/>
      <c r="AJ138" s="281"/>
      <c r="AL138" s="390"/>
    </row>
    <row r="139" customFormat="false" ht="12.75" hidden="false" customHeight="true" outlineLevel="0" collapsed="false">
      <c r="A139" s="329"/>
      <c r="B139" s="87"/>
      <c r="C139" s="335"/>
      <c r="D139" s="325"/>
      <c r="E139" s="326"/>
      <c r="G139" s="327"/>
      <c r="H139" s="87"/>
      <c r="I139" s="8"/>
      <c r="J139" s="8"/>
      <c r="K139" s="325"/>
      <c r="L139" s="326"/>
      <c r="M139" s="8"/>
      <c r="N139" s="8"/>
      <c r="O139" s="8"/>
      <c r="P139" s="8"/>
      <c r="AI139" s="12"/>
      <c r="AJ139" s="281"/>
      <c r="AL139" s="390"/>
    </row>
    <row r="140" customFormat="false" ht="12.75" hidden="false" customHeight="true" outlineLevel="0" collapsed="false">
      <c r="A140" s="329"/>
      <c r="B140" s="8"/>
      <c r="C140" s="8"/>
      <c r="D140" s="325"/>
      <c r="E140" s="326"/>
      <c r="G140" s="327"/>
      <c r="H140" s="87"/>
      <c r="I140" s="8"/>
      <c r="J140" s="8"/>
      <c r="K140" s="325"/>
      <c r="L140" s="326"/>
      <c r="M140" s="8"/>
      <c r="N140" s="8"/>
      <c r="O140" s="8"/>
      <c r="P140" s="8"/>
      <c r="AI140" s="12"/>
      <c r="AJ140" s="281"/>
      <c r="AL140" s="390"/>
    </row>
    <row r="141" customFormat="false" ht="12.75" hidden="false" customHeight="true" outlineLevel="0" collapsed="false">
      <c r="A141" s="329"/>
      <c r="B141" s="8"/>
      <c r="C141" s="8"/>
      <c r="D141" s="325"/>
      <c r="E141" s="326"/>
      <c r="G141" s="327"/>
      <c r="H141" s="87"/>
      <c r="I141" s="8"/>
      <c r="J141" s="8"/>
      <c r="K141" s="325"/>
      <c r="L141" s="326"/>
      <c r="M141" s="8"/>
      <c r="N141" s="8"/>
      <c r="O141" s="8"/>
      <c r="P141" s="8"/>
      <c r="AI141" s="12"/>
      <c r="AJ141" s="281"/>
      <c r="AL141" s="390"/>
    </row>
    <row r="142" customFormat="false" ht="12.75" hidden="false" customHeight="true" outlineLevel="0" collapsed="false">
      <c r="A142" s="329"/>
      <c r="B142" s="87"/>
      <c r="C142" s="87"/>
      <c r="D142" s="325"/>
      <c r="E142" s="326"/>
      <c r="G142" s="327"/>
      <c r="H142" s="87"/>
      <c r="I142" s="8"/>
      <c r="J142" s="8"/>
      <c r="K142" s="325"/>
      <c r="L142" s="326"/>
      <c r="M142" s="8"/>
      <c r="N142" s="8"/>
      <c r="O142" s="8"/>
      <c r="P142" s="8"/>
      <c r="AI142" s="12"/>
      <c r="AJ142" s="281"/>
      <c r="AL142" s="390"/>
    </row>
    <row r="143" customFormat="false" ht="12.75" hidden="false" customHeight="true" outlineLevel="0" collapsed="false">
      <c r="A143" s="329"/>
      <c r="B143" s="87"/>
      <c r="C143" s="87"/>
      <c r="D143" s="325"/>
      <c r="E143" s="326"/>
      <c r="G143" s="331"/>
      <c r="H143" s="87"/>
      <c r="I143" s="8"/>
      <c r="J143" s="8"/>
      <c r="K143" s="325"/>
      <c r="L143" s="326"/>
      <c r="M143" s="8"/>
      <c r="N143" s="8"/>
      <c r="O143" s="8"/>
      <c r="P143" s="8"/>
      <c r="AI143" s="12"/>
      <c r="AJ143" s="281"/>
      <c r="AL143" s="390"/>
    </row>
    <row r="144" customFormat="false" ht="12.75" hidden="false" customHeight="true" outlineLevel="0" collapsed="false">
      <c r="A144" s="329"/>
      <c r="B144" s="87"/>
      <c r="C144" s="87"/>
      <c r="D144" s="325"/>
      <c r="E144" s="326"/>
      <c r="G144" s="327"/>
      <c r="H144" s="324"/>
      <c r="I144" s="87"/>
      <c r="J144" s="8"/>
      <c r="K144" s="325"/>
      <c r="L144" s="326"/>
      <c r="M144" s="8"/>
      <c r="N144" s="8"/>
      <c r="O144" s="8"/>
      <c r="P144" s="8"/>
      <c r="AI144" s="12"/>
      <c r="AJ144" s="281"/>
      <c r="AL144" s="390"/>
    </row>
    <row r="145" customFormat="false" ht="12.75" hidden="false" customHeight="true" outlineLevel="0" collapsed="false">
      <c r="A145" s="329"/>
      <c r="B145" s="87"/>
      <c r="C145" s="87"/>
      <c r="D145" s="325"/>
      <c r="E145" s="326"/>
      <c r="G145" s="327"/>
      <c r="H145" s="72"/>
      <c r="I145" s="332"/>
      <c r="J145" s="8"/>
      <c r="K145" s="325"/>
      <c r="L145" s="326"/>
      <c r="M145" s="8"/>
      <c r="N145" s="8"/>
      <c r="O145" s="8"/>
      <c r="P145" s="8"/>
      <c r="AI145" s="12"/>
      <c r="AJ145" s="281"/>
      <c r="AL145" s="390"/>
    </row>
    <row r="146" customFormat="false" ht="12.75" hidden="false" customHeight="true" outlineLevel="0" collapsed="false">
      <c r="A146" s="329"/>
      <c r="B146" s="87"/>
      <c r="C146" s="87"/>
      <c r="D146" s="325"/>
      <c r="E146" s="326"/>
      <c r="G146" s="327"/>
      <c r="H146" s="87"/>
      <c r="I146" s="8"/>
      <c r="J146" s="8"/>
      <c r="K146" s="325"/>
      <c r="L146" s="326"/>
      <c r="M146" s="8"/>
      <c r="N146" s="8"/>
      <c r="O146" s="8"/>
      <c r="P146" s="8"/>
      <c r="AI146" s="12"/>
      <c r="AJ146" s="281"/>
      <c r="AL146" s="390"/>
    </row>
    <row r="147" customFormat="false" ht="12.75" hidden="false" customHeight="true" outlineLevel="0" collapsed="false">
      <c r="A147" s="329"/>
      <c r="B147" s="87"/>
      <c r="C147" s="87"/>
      <c r="D147" s="325"/>
      <c r="E147" s="326"/>
      <c r="G147" s="327"/>
      <c r="H147" s="87"/>
      <c r="I147" s="8"/>
      <c r="J147" s="8"/>
      <c r="K147" s="325"/>
      <c r="L147" s="326"/>
      <c r="M147" s="8"/>
      <c r="N147" s="8"/>
      <c r="O147" s="8"/>
      <c r="P147" s="8"/>
      <c r="AI147" s="12"/>
      <c r="AJ147" s="281"/>
      <c r="AL147" s="390"/>
    </row>
    <row r="148" customFormat="false" ht="12.75" hidden="false" customHeight="true" outlineLevel="0" collapsed="false">
      <c r="A148" s="329"/>
      <c r="B148" s="87"/>
      <c r="C148" s="87"/>
      <c r="D148" s="325"/>
      <c r="E148" s="326"/>
      <c r="G148" s="327"/>
      <c r="H148" s="87"/>
      <c r="I148" s="8"/>
      <c r="J148" s="8"/>
      <c r="K148" s="325"/>
      <c r="L148" s="326"/>
      <c r="M148" s="8"/>
      <c r="N148" s="8"/>
      <c r="O148" s="8"/>
      <c r="P148" s="8"/>
      <c r="AI148" s="12"/>
      <c r="AJ148" s="281"/>
      <c r="AL148" s="390"/>
    </row>
    <row r="149" customFormat="false" ht="12.75" hidden="false" customHeight="true" outlineLevel="0" collapsed="false">
      <c r="A149" s="329"/>
      <c r="B149" s="87"/>
      <c r="C149" s="87"/>
      <c r="D149" s="325"/>
      <c r="E149" s="326"/>
      <c r="G149" s="327"/>
      <c r="H149" s="87"/>
      <c r="I149" s="8"/>
      <c r="J149" s="8"/>
      <c r="K149" s="325"/>
      <c r="L149" s="326"/>
      <c r="M149" s="8"/>
      <c r="N149" s="8"/>
      <c r="O149" s="8"/>
      <c r="P149" s="8"/>
      <c r="AI149" s="12"/>
      <c r="AJ149" s="281"/>
      <c r="AL149" s="390"/>
    </row>
    <row r="150" customFormat="false" ht="12.75" hidden="false" customHeight="true" outlineLevel="0" collapsed="false">
      <c r="A150" s="329"/>
      <c r="B150" s="87"/>
      <c r="C150" s="87"/>
      <c r="D150" s="325"/>
      <c r="E150" s="326"/>
      <c r="G150" s="331"/>
      <c r="H150" s="87"/>
      <c r="I150" s="8"/>
      <c r="J150" s="8"/>
      <c r="K150" s="325"/>
      <c r="L150" s="326"/>
      <c r="M150" s="8"/>
      <c r="N150" s="8"/>
      <c r="O150" s="8"/>
      <c r="P150" s="8"/>
      <c r="AI150" s="12"/>
      <c r="AJ150" s="281"/>
      <c r="AL150" s="390"/>
    </row>
    <row r="151" customFormat="false" ht="12.75" hidden="false" customHeight="true" outlineLevel="0" collapsed="false">
      <c r="A151" s="329"/>
      <c r="B151" s="87"/>
      <c r="C151" s="87"/>
      <c r="D151" s="325"/>
      <c r="E151" s="326"/>
      <c r="G151" s="327"/>
      <c r="H151" s="87"/>
      <c r="I151" s="8"/>
      <c r="J151" s="8"/>
      <c r="K151" s="325"/>
      <c r="L151" s="326"/>
      <c r="M151" s="8"/>
      <c r="N151" s="8"/>
      <c r="O151" s="8"/>
      <c r="P151" s="8"/>
      <c r="AI151" s="12"/>
      <c r="AJ151" s="281"/>
      <c r="AL151" s="390"/>
    </row>
    <row r="152" customFormat="false" ht="12.75" hidden="false" customHeight="true" outlineLevel="0" collapsed="false">
      <c r="A152" s="329"/>
      <c r="B152" s="87"/>
      <c r="C152" s="87"/>
      <c r="D152" s="325"/>
      <c r="E152" s="326"/>
      <c r="G152" s="331"/>
      <c r="H152" s="87"/>
      <c r="I152" s="8"/>
      <c r="J152" s="8"/>
      <c r="K152" s="325"/>
      <c r="L152" s="326"/>
      <c r="M152" s="8"/>
      <c r="N152" s="8"/>
      <c r="O152" s="8"/>
      <c r="P152" s="8"/>
      <c r="AI152" s="12"/>
      <c r="AJ152" s="281"/>
      <c r="AL152" s="390"/>
    </row>
    <row r="153" customFormat="false" ht="12.75" hidden="false" customHeight="true" outlineLevel="0" collapsed="false">
      <c r="A153" s="329"/>
      <c r="B153" s="87"/>
      <c r="C153" s="87"/>
      <c r="D153" s="325"/>
      <c r="E153" s="326"/>
      <c r="G153" s="331"/>
      <c r="H153" s="87"/>
      <c r="I153" s="8"/>
      <c r="J153" s="8"/>
      <c r="K153" s="325"/>
      <c r="L153" s="326"/>
      <c r="M153" s="8"/>
      <c r="N153" s="8"/>
      <c r="O153" s="8"/>
      <c r="P153" s="8"/>
      <c r="AI153" s="12"/>
      <c r="AJ153" s="281"/>
      <c r="AL153" s="390"/>
    </row>
    <row r="154" customFormat="false" ht="12.75" hidden="false" customHeight="true" outlineLevel="0" collapsed="false">
      <c r="A154" s="329"/>
      <c r="B154" s="87"/>
      <c r="C154" s="87"/>
      <c r="D154" s="325"/>
      <c r="E154" s="326"/>
      <c r="G154" s="331"/>
      <c r="L154" s="466"/>
      <c r="M154" s="8"/>
      <c r="N154" s="8"/>
      <c r="O154" s="8"/>
      <c r="P154" s="8"/>
      <c r="AI154" s="12"/>
      <c r="AJ154" s="281"/>
      <c r="AL154" s="390"/>
    </row>
    <row r="155" customFormat="false" ht="12.75" hidden="false" customHeight="true" outlineLevel="0" collapsed="false">
      <c r="A155" s="329"/>
      <c r="B155" s="87"/>
      <c r="C155" s="87"/>
      <c r="D155" s="325"/>
      <c r="E155" s="326"/>
      <c r="G155" s="331"/>
      <c r="L155" s="466"/>
      <c r="M155" s="8"/>
      <c r="N155" s="8"/>
      <c r="O155" s="8"/>
      <c r="P155" s="8"/>
      <c r="AI155" s="12"/>
      <c r="AJ155" s="281"/>
      <c r="AL155" s="390"/>
    </row>
    <row r="156" customFormat="false" ht="12.75" hidden="false" customHeight="true" outlineLevel="0" collapsed="false">
      <c r="A156" s="329"/>
      <c r="B156" s="87"/>
      <c r="C156" s="87"/>
      <c r="D156" s="325"/>
      <c r="E156" s="326"/>
      <c r="G156" s="331"/>
      <c r="H156" s="87"/>
      <c r="I156" s="8"/>
      <c r="J156" s="8"/>
      <c r="K156" s="325"/>
      <c r="L156" s="326"/>
      <c r="M156" s="8"/>
      <c r="N156" s="8"/>
      <c r="O156" s="8"/>
      <c r="P156" s="8"/>
      <c r="AI156" s="12"/>
      <c r="AJ156" s="281"/>
      <c r="AL156" s="390"/>
    </row>
    <row r="157" customFormat="false" ht="12.75" hidden="false" customHeight="true" outlineLevel="0" collapsed="false">
      <c r="A157" s="329"/>
      <c r="B157" s="87"/>
      <c r="C157" s="87"/>
      <c r="D157" s="325"/>
      <c r="E157" s="326"/>
      <c r="G157" s="331"/>
      <c r="H157" s="87"/>
      <c r="I157" s="8"/>
      <c r="J157" s="8"/>
      <c r="K157" s="325"/>
      <c r="L157" s="326"/>
      <c r="M157" s="8"/>
      <c r="N157" s="8"/>
      <c r="O157" s="8"/>
      <c r="P157" s="8"/>
      <c r="AI157" s="12"/>
      <c r="AJ157" s="281"/>
      <c r="AL157" s="390"/>
    </row>
    <row r="158" customFormat="false" ht="12.75" hidden="false" customHeight="true" outlineLevel="0" collapsed="false">
      <c r="A158" s="329"/>
      <c r="B158" s="87"/>
      <c r="C158" s="87"/>
      <c r="D158" s="325"/>
      <c r="E158" s="336"/>
      <c r="G158" s="331"/>
      <c r="H158" s="87"/>
      <c r="I158" s="8"/>
      <c r="J158" s="8"/>
      <c r="K158" s="325"/>
      <c r="L158" s="336"/>
      <c r="M158" s="8"/>
      <c r="N158" s="8"/>
      <c r="O158" s="8"/>
      <c r="P158" s="8"/>
      <c r="AI158" s="12"/>
      <c r="AJ158" s="281"/>
      <c r="AL158" s="390"/>
    </row>
    <row r="159" customFormat="false" ht="12.75" hidden="false" customHeight="true" outlineLevel="0" collapsed="false">
      <c r="A159" s="337"/>
      <c r="B159" s="87"/>
      <c r="C159" s="87"/>
      <c r="D159" s="338" t="s">
        <v>475</v>
      </c>
      <c r="E159" s="339" t="n">
        <f aca="false">SUM(E126:E158)</f>
        <v>0</v>
      </c>
      <c r="G159" s="337"/>
      <c r="H159" s="87"/>
      <c r="I159" s="8"/>
      <c r="J159" s="8"/>
      <c r="K159" s="338" t="s">
        <v>476</v>
      </c>
      <c r="L159" s="339" t="n">
        <f aca="false">SUM(L126:L158)</f>
        <v>0</v>
      </c>
      <c r="M159" s="8"/>
      <c r="N159" s="8"/>
      <c r="O159" s="8"/>
      <c r="P159" s="8"/>
      <c r="AI159" s="12"/>
      <c r="AJ159" s="281"/>
      <c r="AL159" s="390"/>
    </row>
    <row r="160" customFormat="false" ht="12.75" hidden="false" customHeight="true" outlineLevel="0" collapsed="false">
      <c r="A160" s="340"/>
      <c r="B160" s="341"/>
      <c r="C160" s="341"/>
      <c r="D160" s="341"/>
      <c r="E160" s="342"/>
      <c r="G160" s="340"/>
      <c r="H160" s="341"/>
      <c r="I160" s="341"/>
      <c r="J160" s="341"/>
      <c r="K160" s="341"/>
      <c r="L160" s="342"/>
      <c r="M160" s="8"/>
      <c r="N160" s="8"/>
      <c r="O160" s="8"/>
      <c r="P160" s="8"/>
      <c r="AI160" s="12"/>
      <c r="AJ160" s="281"/>
      <c r="AL160" s="390"/>
    </row>
    <row r="161" customFormat="false" ht="12.75" hidden="false" customHeight="true" outlineLevel="0" collapsed="false">
      <c r="AI161" s="12"/>
      <c r="AJ161" s="281"/>
      <c r="AL161" s="390"/>
    </row>
    <row r="162" customFormat="false" ht="12.75" hidden="false" customHeight="true" outlineLevel="0" collapsed="false">
      <c r="AI162" s="12"/>
      <c r="AJ162" s="281"/>
      <c r="AL162" s="390"/>
    </row>
    <row r="163" customFormat="false" ht="12.75" hidden="false" customHeight="true" outlineLevel="0" collapsed="false">
      <c r="A163" s="316" t="s">
        <v>477</v>
      </c>
      <c r="B163" s="318"/>
      <c r="C163" s="318"/>
      <c r="D163" s="318"/>
      <c r="E163" s="319"/>
      <c r="AI163" s="12"/>
      <c r="AJ163" s="281"/>
      <c r="AL163" s="390"/>
    </row>
    <row r="164" customFormat="false" ht="12.75" hidden="false" customHeight="true" outlineLevel="0" collapsed="false">
      <c r="A164" s="320" t="s">
        <v>321</v>
      </c>
      <c r="B164" s="256" t="s">
        <v>473</v>
      </c>
      <c r="C164" s="256"/>
      <c r="D164" s="256"/>
      <c r="E164" s="321" t="s">
        <v>474</v>
      </c>
      <c r="AI164" s="12"/>
      <c r="AJ164" s="281"/>
      <c r="AL164" s="390"/>
    </row>
    <row r="165" customFormat="false" ht="12.75" hidden="false" customHeight="true" outlineLevel="0" collapsed="false">
      <c r="A165" s="343"/>
      <c r="B165" s="87"/>
      <c r="C165" s="87"/>
      <c r="D165" s="325"/>
      <c r="E165" s="326"/>
      <c r="AI165" s="12"/>
      <c r="AJ165" s="281"/>
      <c r="AL165" s="390"/>
    </row>
    <row r="166" customFormat="false" ht="12.75" hidden="false" customHeight="true" outlineLevel="0" collapsed="false">
      <c r="A166" s="343"/>
      <c r="B166" s="87"/>
      <c r="C166" s="87"/>
      <c r="D166" s="325"/>
      <c r="E166" s="326"/>
      <c r="AI166" s="12"/>
      <c r="AJ166" s="281"/>
      <c r="AL166" s="390"/>
    </row>
    <row r="167" customFormat="false" ht="12.75" hidden="false" customHeight="true" outlineLevel="0" collapsed="false">
      <c r="A167" s="343"/>
      <c r="B167" s="87"/>
      <c r="C167" s="87"/>
      <c r="D167" s="325"/>
      <c r="E167" s="326"/>
      <c r="AI167" s="12"/>
      <c r="AJ167" s="281"/>
      <c r="AL167" s="390"/>
    </row>
    <row r="168" customFormat="false" ht="12.75" hidden="false" customHeight="true" outlineLevel="0" collapsed="false">
      <c r="A168" s="343"/>
      <c r="B168" s="87"/>
      <c r="C168" s="87"/>
      <c r="D168" s="325"/>
      <c r="E168" s="326"/>
      <c r="AI168" s="12"/>
      <c r="AJ168" s="281"/>
      <c r="AK168" s="282"/>
      <c r="AL168" s="390"/>
      <c r="AM168" s="465"/>
    </row>
    <row r="169" customFormat="false" ht="12.75" hidden="false" customHeight="true" outlineLevel="0" collapsed="false">
      <c r="A169" s="343"/>
      <c r="B169" s="87"/>
      <c r="C169" s="87"/>
      <c r="D169" s="325"/>
      <c r="E169" s="326"/>
      <c r="AI169" s="12"/>
      <c r="AJ169" s="281"/>
      <c r="AK169" s="282"/>
      <c r="AL169" s="390"/>
      <c r="AM169" s="465"/>
    </row>
    <row r="170" customFormat="false" ht="12.75" hidden="false" customHeight="true" outlineLevel="0" collapsed="false">
      <c r="A170" s="343"/>
      <c r="B170" s="87"/>
      <c r="C170" s="87"/>
      <c r="D170" s="325"/>
      <c r="E170" s="326"/>
      <c r="AI170" s="12"/>
      <c r="AJ170" s="281"/>
      <c r="AK170" s="282"/>
      <c r="AL170" s="390"/>
      <c r="AM170" s="465"/>
    </row>
    <row r="171" customFormat="false" ht="12.75" hidden="false" customHeight="true" outlineLevel="0" collapsed="false">
      <c r="A171" s="343"/>
      <c r="B171" s="87"/>
      <c r="C171" s="332"/>
      <c r="D171" s="334"/>
      <c r="E171" s="333"/>
      <c r="AI171" s="12"/>
      <c r="AJ171" s="281"/>
      <c r="AK171" s="282"/>
      <c r="AL171" s="390"/>
      <c r="AM171" s="465"/>
    </row>
    <row r="172" customFormat="false" ht="12.75" hidden="false" customHeight="true" outlineLevel="0" collapsed="false">
      <c r="A172" s="343"/>
      <c r="B172" s="324"/>
      <c r="C172" s="332"/>
      <c r="D172" s="334"/>
      <c r="E172" s="333"/>
      <c r="AI172" s="12"/>
      <c r="AJ172" s="281"/>
      <c r="AK172" s="282"/>
      <c r="AL172" s="390"/>
      <c r="AM172" s="465"/>
    </row>
    <row r="173" customFormat="false" ht="12.75" hidden="false" customHeight="true" outlineLevel="0" collapsed="false">
      <c r="A173" s="343"/>
      <c r="B173" s="324"/>
      <c r="C173" s="87"/>
      <c r="D173" s="325"/>
      <c r="E173" s="326"/>
      <c r="AI173" s="12"/>
      <c r="AJ173" s="281"/>
      <c r="AK173" s="282"/>
      <c r="AL173" s="390"/>
      <c r="AM173" s="465"/>
    </row>
    <row r="174" customFormat="false" ht="12.75" hidden="false" customHeight="true" outlineLevel="0" collapsed="false">
      <c r="A174" s="343"/>
      <c r="B174" s="87"/>
      <c r="C174" s="87"/>
      <c r="D174" s="325"/>
      <c r="E174" s="326"/>
      <c r="AI174" s="12"/>
      <c r="AJ174" s="281"/>
      <c r="AK174" s="282"/>
      <c r="AL174" s="390"/>
      <c r="AM174" s="465"/>
    </row>
    <row r="175" customFormat="false" ht="12.75" hidden="false" customHeight="true" outlineLevel="0" collapsed="false">
      <c r="A175" s="343"/>
      <c r="B175" s="87"/>
      <c r="C175" s="87"/>
      <c r="D175" s="325"/>
      <c r="E175" s="333"/>
      <c r="AI175" s="12"/>
      <c r="AJ175" s="281"/>
      <c r="AK175" s="282"/>
      <c r="AL175" s="390"/>
      <c r="AM175" s="465"/>
    </row>
    <row r="176" customFormat="false" ht="12.75" hidden="false" customHeight="true" outlineLevel="0" collapsed="false">
      <c r="A176" s="343"/>
      <c r="B176" s="87"/>
      <c r="C176" s="87"/>
      <c r="D176" s="325"/>
      <c r="E176" s="326"/>
      <c r="AI176" s="12"/>
      <c r="AJ176" s="281"/>
      <c r="AK176" s="282"/>
      <c r="AL176" s="390"/>
      <c r="AM176" s="465"/>
    </row>
    <row r="177" customFormat="false" ht="12.75" hidden="false" customHeight="true" outlineLevel="0" collapsed="false">
      <c r="A177" s="343"/>
      <c r="B177" s="87"/>
      <c r="C177" s="87"/>
      <c r="D177" s="325"/>
      <c r="E177" s="326"/>
      <c r="AI177" s="12"/>
      <c r="AJ177" s="281"/>
      <c r="AK177" s="282"/>
      <c r="AL177" s="390"/>
      <c r="AM177" s="465"/>
    </row>
    <row r="178" customFormat="false" ht="12.75" hidden="false" customHeight="true" outlineLevel="0" collapsed="false">
      <c r="A178" s="343"/>
      <c r="B178" s="72"/>
      <c r="C178" s="332"/>
      <c r="D178" s="334"/>
      <c r="E178" s="333"/>
      <c r="AI178" s="12"/>
      <c r="AJ178" s="281"/>
      <c r="AK178" s="282"/>
      <c r="AL178" s="390"/>
      <c r="AM178" s="465"/>
    </row>
    <row r="179" customFormat="false" ht="12.75" hidden="false" customHeight="true" outlineLevel="0" collapsed="false">
      <c r="A179" s="343"/>
      <c r="B179" s="72"/>
      <c r="C179" s="332"/>
      <c r="D179" s="334"/>
      <c r="E179" s="333"/>
      <c r="AI179" s="12"/>
      <c r="AJ179" s="281"/>
      <c r="AK179" s="282"/>
      <c r="AL179" s="390"/>
      <c r="AM179" s="465"/>
    </row>
    <row r="180" customFormat="false" ht="12.75" hidden="false" customHeight="true" outlineLevel="0" collapsed="false">
      <c r="A180" s="343"/>
      <c r="B180" s="72"/>
      <c r="C180" s="332"/>
      <c r="D180" s="334"/>
      <c r="E180" s="326"/>
      <c r="AI180" s="12"/>
      <c r="AJ180" s="281"/>
      <c r="AK180" s="282"/>
      <c r="AL180" s="390"/>
      <c r="AM180" s="465"/>
    </row>
    <row r="181" customFormat="false" ht="12.75" hidden="false" customHeight="true" outlineLevel="0" collapsed="false">
      <c r="A181" s="343"/>
      <c r="B181" s="87"/>
      <c r="C181" s="87"/>
      <c r="D181" s="325"/>
      <c r="E181" s="326"/>
      <c r="AI181" s="12"/>
      <c r="AJ181" s="281"/>
      <c r="AK181" s="282"/>
      <c r="AL181" s="390"/>
      <c r="AM181" s="465"/>
    </row>
    <row r="182" customFormat="false" ht="12.75" hidden="false" customHeight="true" outlineLevel="0" collapsed="false">
      <c r="A182" s="343"/>
      <c r="B182" s="87"/>
      <c r="C182" s="87"/>
      <c r="D182" s="325"/>
      <c r="E182" s="326"/>
      <c r="AI182" s="12"/>
      <c r="AJ182" s="281"/>
      <c r="AK182" s="282"/>
      <c r="AL182" s="390"/>
      <c r="AM182" s="465"/>
    </row>
    <row r="183" customFormat="false" ht="12.75" hidden="false" customHeight="true" outlineLevel="0" collapsed="false">
      <c r="A183" s="343"/>
      <c r="B183" s="87"/>
      <c r="C183" s="87"/>
      <c r="D183" s="325"/>
      <c r="E183" s="326"/>
      <c r="AI183" s="12"/>
      <c r="AJ183" s="281"/>
      <c r="AK183" s="282"/>
      <c r="AL183" s="390"/>
      <c r="AM183" s="465"/>
    </row>
    <row r="184" customFormat="false" ht="12.75" hidden="false" customHeight="true" outlineLevel="0" collapsed="false">
      <c r="A184" s="343"/>
      <c r="B184" s="87"/>
      <c r="C184" s="87"/>
      <c r="D184" s="325"/>
      <c r="E184" s="336"/>
      <c r="AI184" s="12"/>
      <c r="AJ184" s="281"/>
      <c r="AK184" s="282"/>
      <c r="AL184" s="390"/>
      <c r="AM184" s="465"/>
    </row>
    <row r="185" customFormat="false" ht="12.75" hidden="false" customHeight="true" outlineLevel="0" collapsed="false">
      <c r="A185" s="346"/>
      <c r="B185" s="87"/>
      <c r="C185" s="87"/>
      <c r="D185" s="338" t="s">
        <v>478</v>
      </c>
      <c r="E185" s="339" t="n">
        <f aca="false">SUM(E165:E184)</f>
        <v>0</v>
      </c>
      <c r="AI185" s="12"/>
      <c r="AJ185" s="281"/>
      <c r="AK185" s="282"/>
      <c r="AL185" s="390"/>
      <c r="AM185" s="465"/>
    </row>
    <row r="186" customFormat="false" ht="12.75" hidden="false" customHeight="true" outlineLevel="0" collapsed="false">
      <c r="A186" s="347"/>
      <c r="B186" s="341"/>
      <c r="C186" s="341"/>
      <c r="D186" s="341"/>
      <c r="E186" s="342"/>
      <c r="AI186" s="12"/>
      <c r="AJ186" s="281"/>
      <c r="AK186" s="282"/>
      <c r="AL186" s="390"/>
      <c r="AM186" s="465"/>
    </row>
    <row r="187" customFormat="false" ht="12.75" hidden="false" customHeight="true" outlineLevel="0" collapsed="false">
      <c r="AI187" s="12"/>
      <c r="AJ187" s="281"/>
      <c r="AK187" s="282"/>
      <c r="AL187" s="390"/>
      <c r="AM187" s="465"/>
    </row>
    <row r="188" customFormat="false" ht="12.75" hidden="false" customHeight="true" outlineLevel="0" collapsed="false">
      <c r="AI188" s="12"/>
      <c r="AJ188" s="281"/>
      <c r="AK188" s="282"/>
      <c r="AL188" s="390"/>
      <c r="AM188" s="465"/>
    </row>
    <row r="189" customFormat="false" ht="12.75" hidden="false" customHeight="true" outlineLevel="0" collapsed="false">
      <c r="A189" s="348" t="s">
        <v>479</v>
      </c>
      <c r="B189" s="349"/>
      <c r="C189" s="349"/>
      <c r="D189" s="349"/>
      <c r="E189" s="349"/>
      <c r="F189" s="349"/>
      <c r="G189" s="349"/>
      <c r="H189" s="349"/>
      <c r="I189" s="349"/>
      <c r="J189" s="349"/>
      <c r="K189" s="349"/>
      <c r="L189" s="349"/>
      <c r="M189" s="350"/>
      <c r="O189" s="8"/>
      <c r="P189" s="8"/>
      <c r="Q189" s="8"/>
      <c r="R189" s="8"/>
      <c r="AI189" s="12"/>
      <c r="AJ189" s="281"/>
      <c r="AK189" s="282"/>
      <c r="AL189" s="390"/>
      <c r="AM189" s="465"/>
    </row>
    <row r="190" customFormat="false" ht="12.75" hidden="false" customHeight="true" outlineLevel="0" collapsed="false">
      <c r="A190" s="351" t="s">
        <v>480</v>
      </c>
      <c r="B190" s="352" t="s">
        <v>321</v>
      </c>
      <c r="C190" s="353" t="s">
        <v>481</v>
      </c>
      <c r="D190" s="354" t="s">
        <v>482</v>
      </c>
      <c r="E190" s="355" t="s">
        <v>473</v>
      </c>
      <c r="F190" s="355"/>
      <c r="G190" s="355"/>
      <c r="H190" s="355"/>
      <c r="I190" s="355"/>
      <c r="J190" s="355"/>
      <c r="K190" s="355"/>
      <c r="L190" s="355"/>
      <c r="M190" s="356" t="s">
        <v>474</v>
      </c>
      <c r="O190" s="8"/>
      <c r="P190" s="8"/>
      <c r="Q190" s="8"/>
      <c r="R190" s="8"/>
    </row>
    <row r="191" customFormat="false" ht="12.75" hidden="false" customHeight="true" outlineLevel="0" collapsed="false">
      <c r="A191" s="357"/>
      <c r="B191" s="358"/>
      <c r="C191" s="359"/>
      <c r="D191" s="325"/>
      <c r="E191" s="87"/>
      <c r="F191" s="87"/>
      <c r="G191" s="87"/>
      <c r="H191" s="87"/>
      <c r="I191" s="87"/>
      <c r="J191" s="87"/>
      <c r="K191" s="87"/>
      <c r="L191" s="87"/>
      <c r="M191" s="360"/>
      <c r="O191" s="8"/>
      <c r="P191" s="8"/>
      <c r="Q191" s="8"/>
      <c r="R191" s="8"/>
    </row>
    <row r="192" customFormat="false" ht="12.75" hidden="false" customHeight="true" outlineLevel="0" collapsed="false">
      <c r="A192" s="357"/>
      <c r="B192" s="358"/>
      <c r="C192" s="359"/>
      <c r="D192" s="325"/>
      <c r="E192" s="87"/>
      <c r="F192" s="87"/>
      <c r="G192" s="87"/>
      <c r="H192" s="87"/>
      <c r="I192" s="87"/>
      <c r="J192" s="87"/>
      <c r="K192" s="87"/>
      <c r="L192" s="87"/>
      <c r="M192" s="360"/>
      <c r="O192" s="8"/>
      <c r="P192" s="8"/>
      <c r="Q192" s="8"/>
      <c r="R192" s="8"/>
    </row>
    <row r="193" customFormat="false" ht="12.75" hidden="false" customHeight="true" outlineLevel="0" collapsed="false">
      <c r="A193" s="357"/>
      <c r="B193" s="358"/>
      <c r="C193" s="359"/>
      <c r="D193" s="325"/>
      <c r="E193" s="87"/>
      <c r="F193" s="87"/>
      <c r="G193" s="87"/>
      <c r="H193" s="87"/>
      <c r="I193" s="87"/>
      <c r="J193" s="87"/>
      <c r="K193" s="87"/>
      <c r="L193" s="87"/>
      <c r="M193" s="360"/>
      <c r="O193" s="8"/>
      <c r="P193" s="8"/>
      <c r="Q193" s="8"/>
      <c r="R193" s="8"/>
    </row>
    <row r="194" customFormat="false" ht="12.75" hidden="false" customHeight="true" outlineLevel="0" collapsed="false">
      <c r="A194" s="357"/>
      <c r="B194" s="358"/>
      <c r="C194" s="359"/>
      <c r="D194" s="325"/>
      <c r="E194" s="87"/>
      <c r="F194" s="87"/>
      <c r="G194" s="87"/>
      <c r="H194" s="87"/>
      <c r="I194" s="87"/>
      <c r="J194" s="87"/>
      <c r="K194" s="87"/>
      <c r="L194" s="87"/>
      <c r="M194" s="360"/>
      <c r="O194" s="8"/>
      <c r="P194" s="8"/>
      <c r="Q194" s="8"/>
      <c r="R194" s="8"/>
    </row>
    <row r="195" customFormat="false" ht="12.75" hidden="false" customHeight="true" outlineLevel="0" collapsed="false">
      <c r="A195" s="357"/>
      <c r="B195" s="358"/>
      <c r="C195" s="359"/>
      <c r="D195" s="325"/>
      <c r="E195" s="87"/>
      <c r="F195" s="87"/>
      <c r="G195" s="87"/>
      <c r="H195" s="87"/>
      <c r="I195" s="87"/>
      <c r="J195" s="87"/>
      <c r="K195" s="87"/>
      <c r="L195" s="87"/>
      <c r="M195" s="360"/>
      <c r="O195" s="8"/>
      <c r="P195" s="8"/>
      <c r="Q195" s="8"/>
      <c r="R195" s="8"/>
    </row>
    <row r="196" customFormat="false" ht="12.75" hidden="false" customHeight="true" outlineLevel="0" collapsed="false">
      <c r="A196" s="357"/>
      <c r="B196" s="358"/>
      <c r="C196" s="359"/>
      <c r="D196" s="325"/>
      <c r="E196" s="87"/>
      <c r="F196" s="87"/>
      <c r="G196" s="87"/>
      <c r="H196" s="87"/>
      <c r="I196" s="87"/>
      <c r="J196" s="87"/>
      <c r="K196" s="87"/>
      <c r="L196" s="87"/>
      <c r="M196" s="360"/>
    </row>
    <row r="197" customFormat="false" ht="12.75" hidden="false" customHeight="true" outlineLevel="0" collapsed="false">
      <c r="A197" s="357"/>
      <c r="B197" s="358"/>
      <c r="C197" s="359"/>
      <c r="D197" s="325"/>
      <c r="E197" s="87"/>
      <c r="F197" s="87"/>
      <c r="G197" s="87"/>
      <c r="H197" s="87"/>
      <c r="I197" s="87"/>
      <c r="J197" s="87"/>
      <c r="K197" s="87"/>
      <c r="L197" s="87"/>
      <c r="M197" s="360"/>
    </row>
    <row r="198" customFormat="false" ht="12.75" hidden="false" customHeight="true" outlineLevel="0" collapsed="false">
      <c r="A198" s="357"/>
      <c r="B198" s="358"/>
      <c r="C198" s="359"/>
      <c r="D198" s="325"/>
      <c r="E198" s="87"/>
      <c r="F198" s="87"/>
      <c r="G198" s="87"/>
      <c r="H198" s="87"/>
      <c r="I198" s="87"/>
      <c r="J198" s="87"/>
      <c r="K198" s="87"/>
      <c r="L198" s="87"/>
      <c r="M198" s="360"/>
    </row>
    <row r="199" customFormat="false" ht="12.75" hidden="false" customHeight="true" outlineLevel="0" collapsed="false">
      <c r="A199" s="357"/>
      <c r="B199" s="358"/>
      <c r="C199" s="359"/>
      <c r="D199" s="325"/>
      <c r="E199" s="87"/>
      <c r="F199" s="87"/>
      <c r="G199" s="87"/>
      <c r="H199" s="87"/>
      <c r="I199" s="87"/>
      <c r="J199" s="87"/>
      <c r="K199" s="87"/>
      <c r="L199" s="87"/>
      <c r="M199" s="360"/>
    </row>
    <row r="200" customFormat="false" ht="12.75" hidden="false" customHeight="true" outlineLevel="0" collapsed="false">
      <c r="A200" s="357"/>
      <c r="B200" s="358"/>
      <c r="C200" s="359"/>
      <c r="D200" s="325"/>
      <c r="E200" s="87"/>
      <c r="F200" s="87"/>
      <c r="G200" s="87"/>
      <c r="H200" s="87"/>
      <c r="I200" s="87"/>
      <c r="J200" s="87"/>
      <c r="K200" s="87"/>
      <c r="L200" s="87"/>
      <c r="M200" s="360"/>
    </row>
    <row r="201" customFormat="false" ht="12.75" hidden="false" customHeight="true" outlineLevel="0" collapsed="false">
      <c r="A201" s="361"/>
      <c r="B201" s="358"/>
      <c r="C201" s="359"/>
      <c r="D201" s="325"/>
      <c r="E201" s="87"/>
      <c r="F201" s="87"/>
      <c r="G201" s="87"/>
      <c r="H201" s="87"/>
      <c r="I201" s="87"/>
      <c r="J201" s="87"/>
      <c r="K201" s="87"/>
      <c r="L201" s="87"/>
      <c r="M201" s="360"/>
    </row>
    <row r="202" customFormat="false" ht="12.75" hidden="false" customHeight="true" outlineLevel="0" collapsed="false">
      <c r="A202" s="361"/>
      <c r="B202" s="358"/>
      <c r="C202" s="359"/>
      <c r="D202" s="325"/>
      <c r="E202" s="87"/>
      <c r="F202" s="87"/>
      <c r="G202" s="87"/>
      <c r="H202" s="87"/>
      <c r="I202" s="87"/>
      <c r="J202" s="87"/>
      <c r="K202" s="87"/>
      <c r="L202" s="87"/>
      <c r="M202" s="360"/>
    </row>
    <row r="203" customFormat="false" ht="12.75" hidden="false" customHeight="true" outlineLevel="0" collapsed="false">
      <c r="A203" s="361"/>
      <c r="B203" s="358"/>
      <c r="C203" s="359"/>
      <c r="D203" s="325"/>
      <c r="E203" s="87"/>
      <c r="F203" s="87"/>
      <c r="G203" s="87"/>
      <c r="H203" s="87"/>
      <c r="I203" s="87"/>
      <c r="J203" s="87"/>
      <c r="K203" s="87"/>
      <c r="L203" s="87"/>
      <c r="M203" s="360"/>
    </row>
    <row r="204" customFormat="false" ht="12.75" hidden="false" customHeight="true" outlineLevel="0" collapsed="false">
      <c r="A204" s="361"/>
      <c r="B204" s="358"/>
      <c r="C204" s="359"/>
      <c r="D204" s="325"/>
      <c r="E204" s="87"/>
      <c r="F204" s="87"/>
      <c r="G204" s="87"/>
      <c r="H204" s="87"/>
      <c r="I204" s="87"/>
      <c r="J204" s="87"/>
      <c r="K204" s="87"/>
      <c r="L204" s="87"/>
      <c r="M204" s="360"/>
    </row>
    <row r="205" customFormat="false" ht="12.75" hidden="false" customHeight="true" outlineLevel="0" collapsed="false">
      <c r="A205" s="361"/>
      <c r="B205" s="358"/>
      <c r="C205" s="362"/>
      <c r="D205" s="325"/>
      <c r="E205" s="87"/>
      <c r="F205" s="87"/>
      <c r="G205" s="87"/>
      <c r="H205" s="87"/>
      <c r="I205" s="87"/>
      <c r="J205" s="87"/>
      <c r="K205" s="87"/>
      <c r="L205" s="87"/>
      <c r="M205" s="360"/>
    </row>
    <row r="206" customFormat="false" ht="12.75" hidden="false" customHeight="true" outlineLevel="0" collapsed="false">
      <c r="A206" s="361"/>
      <c r="B206" s="358"/>
      <c r="C206" s="362"/>
      <c r="D206" s="325"/>
      <c r="E206" s="87"/>
      <c r="F206" s="87"/>
      <c r="G206" s="87"/>
      <c r="H206" s="87"/>
      <c r="I206" s="87"/>
      <c r="J206" s="87"/>
      <c r="K206" s="87"/>
      <c r="L206" s="87"/>
      <c r="M206" s="360"/>
    </row>
    <row r="207" customFormat="false" ht="12.75" hidden="false" customHeight="true" outlineLevel="0" collapsed="false">
      <c r="A207" s="361"/>
      <c r="B207" s="358"/>
      <c r="C207" s="362"/>
      <c r="D207" s="325"/>
      <c r="E207" s="87"/>
      <c r="F207" s="87"/>
      <c r="G207" s="87"/>
      <c r="H207" s="87"/>
      <c r="I207" s="87"/>
      <c r="J207" s="87"/>
      <c r="K207" s="87"/>
      <c r="L207" s="87"/>
      <c r="M207" s="360"/>
    </row>
    <row r="208" customFormat="false" ht="12.75" hidden="false" customHeight="true" outlineLevel="0" collapsed="false">
      <c r="A208" s="361"/>
      <c r="B208" s="358"/>
      <c r="C208" s="363"/>
      <c r="D208" s="325"/>
      <c r="E208" s="87"/>
      <c r="F208" s="87"/>
      <c r="G208" s="87"/>
      <c r="H208" s="87"/>
      <c r="I208" s="87"/>
      <c r="J208" s="87"/>
      <c r="K208" s="87"/>
      <c r="L208" s="87"/>
      <c r="M208" s="360"/>
    </row>
    <row r="209" customFormat="false" ht="12.75" hidden="false" customHeight="true" outlineLevel="0" collapsed="false">
      <c r="A209" s="361"/>
      <c r="B209" s="358"/>
      <c r="C209" s="363"/>
      <c r="D209" s="325"/>
      <c r="E209" s="87"/>
      <c r="F209" s="87"/>
      <c r="G209" s="87"/>
      <c r="H209" s="87"/>
      <c r="I209" s="87"/>
      <c r="J209" s="87"/>
      <c r="K209" s="87"/>
      <c r="L209" s="87"/>
      <c r="M209" s="360"/>
    </row>
    <row r="210" customFormat="false" ht="12.75" hidden="false" customHeight="true" outlineLevel="0" collapsed="false">
      <c r="A210" s="361"/>
      <c r="B210" s="358"/>
      <c r="C210" s="363"/>
      <c r="D210" s="325"/>
      <c r="E210" s="87"/>
      <c r="F210" s="87"/>
      <c r="G210" s="87"/>
      <c r="H210" s="87"/>
      <c r="I210" s="87"/>
      <c r="J210" s="87"/>
      <c r="K210" s="87"/>
      <c r="L210" s="87"/>
      <c r="M210" s="360"/>
    </row>
    <row r="211" customFormat="false" ht="12.75" hidden="false" customHeight="true" outlineLevel="0" collapsed="false">
      <c r="A211" s="361"/>
      <c r="B211" s="358"/>
      <c r="C211" s="363"/>
      <c r="D211" s="325"/>
      <c r="E211" s="87"/>
      <c r="F211" s="87"/>
      <c r="G211" s="87"/>
      <c r="H211" s="87"/>
      <c r="I211" s="87"/>
      <c r="J211" s="87"/>
      <c r="K211" s="87"/>
      <c r="L211" s="87"/>
      <c r="M211" s="360"/>
    </row>
    <row r="212" customFormat="false" ht="12.75" hidden="false" customHeight="true" outlineLevel="0" collapsed="false">
      <c r="A212" s="361"/>
      <c r="B212" s="358"/>
      <c r="C212" s="363"/>
      <c r="D212" s="325"/>
      <c r="E212" s="87"/>
      <c r="F212" s="87"/>
      <c r="G212" s="87"/>
      <c r="H212" s="87"/>
      <c r="I212" s="87"/>
      <c r="J212" s="87"/>
      <c r="K212" s="87"/>
      <c r="L212" s="87"/>
      <c r="M212" s="360"/>
    </row>
    <row r="213" customFormat="false" ht="12.75" hidden="false" customHeight="true" outlineLevel="0" collapsed="false">
      <c r="A213" s="361"/>
      <c r="B213" s="358"/>
      <c r="C213" s="363"/>
      <c r="D213" s="325"/>
      <c r="E213" s="87"/>
      <c r="F213" s="87"/>
      <c r="G213" s="87"/>
      <c r="H213" s="87"/>
      <c r="I213" s="87"/>
      <c r="J213" s="87"/>
      <c r="K213" s="87"/>
      <c r="L213" s="87"/>
      <c r="M213" s="360"/>
    </row>
    <row r="214" customFormat="false" ht="12.75" hidden="false" customHeight="true" outlineLevel="0" collapsed="false">
      <c r="A214" s="361"/>
      <c r="B214" s="358"/>
      <c r="C214" s="364"/>
      <c r="D214" s="325"/>
      <c r="E214" s="87"/>
      <c r="F214" s="87"/>
      <c r="G214" s="87"/>
      <c r="H214" s="87"/>
      <c r="I214" s="87"/>
      <c r="J214" s="87"/>
      <c r="K214" s="87"/>
      <c r="L214" s="338" t="s">
        <v>483</v>
      </c>
      <c r="M214" s="365" t="n">
        <f aca="false">SUM(M191:M213)</f>
        <v>0</v>
      </c>
    </row>
    <row r="215" customFormat="false" ht="12.75" hidden="false" customHeight="true" outlineLevel="0" collapsed="false">
      <c r="A215" s="366"/>
      <c r="B215" s="367"/>
      <c r="C215" s="341"/>
      <c r="D215" s="341"/>
      <c r="E215" s="341"/>
      <c r="F215" s="341"/>
      <c r="G215" s="341"/>
      <c r="H215" s="341"/>
      <c r="I215" s="341"/>
      <c r="J215" s="341"/>
      <c r="K215" s="341"/>
      <c r="L215" s="341"/>
      <c r="M215" s="342"/>
    </row>
    <row r="216" customFormat="false" ht="12.75" hidden="false" customHeight="true" outlineLevel="0" collapsed="false"/>
    <row r="217" customFormat="false" ht="12.75" hidden="false" customHeight="true" outlineLevel="0" collapsed="false"/>
    <row r="218" customFormat="false" ht="12.75" hidden="false" customHeight="true" outlineLevel="0" collapsed="false">
      <c r="A218" s="368" t="s">
        <v>484</v>
      </c>
      <c r="B218" s="369"/>
      <c r="C218" s="369"/>
      <c r="D218" s="369"/>
      <c r="E218" s="369"/>
      <c r="F218" s="370"/>
      <c r="G218" s="152"/>
      <c r="H218" s="152"/>
      <c r="I218" s="152"/>
      <c r="J218" s="152"/>
      <c r="K218" s="152"/>
      <c r="L218" s="152"/>
      <c r="M218" s="152"/>
      <c r="N218" s="152"/>
    </row>
    <row r="219" customFormat="false" ht="12.75" hidden="false" customHeight="true" outlineLevel="0" collapsed="false">
      <c r="A219" s="371" t="s">
        <v>480</v>
      </c>
      <c r="B219" s="372" t="s">
        <v>321</v>
      </c>
      <c r="C219" s="373" t="s">
        <v>481</v>
      </c>
      <c r="D219" s="374" t="s">
        <v>482</v>
      </c>
      <c r="E219" s="374"/>
      <c r="F219" s="375" t="s">
        <v>474</v>
      </c>
      <c r="G219" s="152"/>
      <c r="H219" s="152"/>
      <c r="I219" s="152"/>
      <c r="J219" s="152"/>
      <c r="K219" s="152"/>
      <c r="L219" s="152"/>
      <c r="M219" s="152"/>
      <c r="N219" s="152"/>
    </row>
    <row r="220" customFormat="false" ht="12.75" hidden="false" customHeight="true" outlineLevel="0" collapsed="false">
      <c r="A220" s="376"/>
      <c r="B220" s="358"/>
      <c r="C220" s="377"/>
      <c r="D220" s="87"/>
      <c r="E220" s="378"/>
      <c r="F220" s="379"/>
      <c r="G220" s="380"/>
      <c r="H220" s="380"/>
      <c r="I220" s="380"/>
      <c r="J220" s="380"/>
      <c r="K220" s="380"/>
      <c r="L220" s="380"/>
      <c r="M220" s="380"/>
      <c r="N220" s="380"/>
    </row>
    <row r="221" customFormat="false" ht="12.75" hidden="false" customHeight="true" outlineLevel="0" collapsed="false">
      <c r="A221" s="376"/>
      <c r="B221" s="358"/>
      <c r="C221" s="152"/>
      <c r="D221" s="381"/>
      <c r="E221" s="378"/>
      <c r="F221" s="382"/>
      <c r="G221" s="380"/>
      <c r="H221" s="380"/>
      <c r="I221" s="380"/>
      <c r="J221" s="380"/>
      <c r="K221" s="380"/>
      <c r="L221" s="380"/>
      <c r="M221" s="380"/>
      <c r="N221" s="380"/>
    </row>
    <row r="222" customFormat="false" ht="12.75" hidden="false" customHeight="true" outlineLevel="0" collapsed="false">
      <c r="A222" s="376"/>
      <c r="B222" s="358"/>
      <c r="C222" s="152"/>
      <c r="D222" s="381"/>
      <c r="E222" s="378"/>
      <c r="F222" s="383"/>
      <c r="G222" s="152"/>
      <c r="H222" s="152"/>
      <c r="I222" s="152"/>
      <c r="J222" s="152"/>
      <c r="K222" s="152"/>
      <c r="L222" s="152"/>
      <c r="M222" s="152"/>
      <c r="N222" s="152"/>
    </row>
    <row r="223" customFormat="false" ht="12.75" hidden="false" customHeight="true" outlineLevel="0" collapsed="false">
      <c r="A223" s="376"/>
      <c r="B223" s="358"/>
      <c r="C223" s="152"/>
      <c r="D223" s="381"/>
      <c r="E223" s="378"/>
      <c r="F223" s="383"/>
      <c r="G223" s="152"/>
      <c r="H223" s="152"/>
      <c r="I223" s="152"/>
      <c r="J223" s="152"/>
      <c r="K223" s="152"/>
      <c r="L223" s="152"/>
      <c r="M223" s="152"/>
      <c r="N223" s="152"/>
    </row>
    <row r="224" customFormat="false" ht="12.75" hidden="false" customHeight="true" outlineLevel="0" collapsed="false">
      <c r="A224" s="376"/>
      <c r="B224" s="358"/>
      <c r="C224" s="152"/>
      <c r="D224" s="381"/>
      <c r="E224" s="378"/>
      <c r="F224" s="383"/>
      <c r="G224" s="152"/>
      <c r="H224" s="152"/>
      <c r="I224" s="152"/>
      <c r="J224" s="152"/>
      <c r="K224" s="152"/>
      <c r="L224" s="152"/>
      <c r="M224" s="152"/>
      <c r="N224" s="152"/>
    </row>
    <row r="225" customFormat="false" ht="12.75" hidden="false" customHeight="true" outlineLevel="0" collapsed="false">
      <c r="A225" s="376"/>
      <c r="B225" s="358"/>
      <c r="C225" s="152"/>
      <c r="D225" s="381"/>
      <c r="E225" s="378"/>
      <c r="F225" s="383"/>
      <c r="G225" s="152"/>
      <c r="H225" s="152"/>
      <c r="I225" s="152"/>
      <c r="J225" s="152"/>
      <c r="K225" s="152"/>
      <c r="L225" s="152"/>
      <c r="M225" s="152"/>
      <c r="N225" s="152"/>
    </row>
    <row r="226" customFormat="false" ht="12.75" hidden="false" customHeight="true" outlineLevel="0" collapsed="false">
      <c r="A226" s="376"/>
      <c r="B226" s="358"/>
      <c r="C226" s="152"/>
      <c r="D226" s="381"/>
      <c r="E226" s="378"/>
      <c r="F226" s="383"/>
      <c r="G226" s="152"/>
      <c r="H226" s="152"/>
      <c r="I226" s="152"/>
      <c r="J226" s="152"/>
      <c r="K226" s="152"/>
      <c r="L226" s="152"/>
      <c r="M226" s="152"/>
      <c r="N226" s="152"/>
    </row>
    <row r="227" customFormat="false" ht="12.75" hidden="false" customHeight="true" outlineLevel="0" collapsed="false">
      <c r="A227" s="376"/>
      <c r="B227" s="358"/>
      <c r="C227" s="152"/>
      <c r="D227" s="381"/>
      <c r="E227" s="378"/>
      <c r="F227" s="383"/>
      <c r="G227" s="152"/>
      <c r="H227" s="152"/>
      <c r="I227" s="152"/>
      <c r="J227" s="152"/>
      <c r="K227" s="152"/>
      <c r="L227" s="152"/>
      <c r="M227" s="152"/>
      <c r="N227" s="152"/>
    </row>
    <row r="228" customFormat="false" ht="12.75" hidden="false" customHeight="true" outlineLevel="0" collapsed="false">
      <c r="A228" s="376"/>
      <c r="B228" s="358"/>
      <c r="C228" s="152"/>
      <c r="D228" s="381"/>
      <c r="E228" s="378"/>
      <c r="F228" s="383"/>
      <c r="G228" s="152"/>
      <c r="H228" s="152"/>
      <c r="I228" s="152"/>
      <c r="J228" s="152"/>
      <c r="K228" s="152"/>
      <c r="L228" s="152"/>
      <c r="M228" s="152"/>
      <c r="N228" s="152"/>
    </row>
    <row r="229" customFormat="false" ht="12.75" hidden="false" customHeight="true" outlineLevel="0" collapsed="false">
      <c r="A229" s="376"/>
      <c r="B229" s="358"/>
      <c r="C229" s="152"/>
      <c r="D229" s="381"/>
      <c r="E229" s="378"/>
      <c r="F229" s="383"/>
      <c r="G229" s="152"/>
      <c r="H229" s="152"/>
      <c r="I229" s="152"/>
      <c r="J229" s="152"/>
      <c r="K229" s="152"/>
      <c r="L229" s="152"/>
      <c r="M229" s="152"/>
      <c r="N229" s="152"/>
    </row>
    <row r="230" customFormat="false" ht="12.75" hidden="false" customHeight="true" outlineLevel="0" collapsed="false">
      <c r="A230" s="376"/>
      <c r="B230" s="358"/>
      <c r="C230" s="152"/>
      <c r="D230" s="381"/>
      <c r="E230" s="378"/>
      <c r="F230" s="383"/>
      <c r="G230" s="152"/>
      <c r="H230" s="152"/>
      <c r="I230" s="152"/>
      <c r="J230" s="152"/>
      <c r="K230" s="152"/>
      <c r="L230" s="152"/>
      <c r="M230" s="152"/>
      <c r="N230" s="152"/>
    </row>
    <row r="231" customFormat="false" ht="12.75" hidden="false" customHeight="true" outlineLevel="0" collapsed="false">
      <c r="A231" s="376"/>
      <c r="B231" s="358"/>
      <c r="C231" s="152"/>
      <c r="D231" s="381"/>
      <c r="E231" s="378"/>
      <c r="F231" s="383"/>
      <c r="G231" s="152"/>
      <c r="H231" s="152"/>
      <c r="I231" s="152"/>
      <c r="J231" s="152"/>
      <c r="K231" s="152"/>
      <c r="L231" s="152"/>
      <c r="M231" s="152"/>
      <c r="N231" s="152"/>
    </row>
    <row r="232" customFormat="false" ht="12.75" hidden="false" customHeight="true" outlineLevel="0" collapsed="false">
      <c r="A232" s="376"/>
      <c r="B232" s="358"/>
      <c r="C232" s="152"/>
      <c r="D232" s="381"/>
      <c r="E232" s="378"/>
      <c r="F232" s="383"/>
      <c r="G232" s="152"/>
      <c r="H232" s="152"/>
      <c r="I232" s="152"/>
      <c r="J232" s="152"/>
      <c r="K232" s="152"/>
      <c r="L232" s="152"/>
      <c r="M232" s="152"/>
      <c r="N232" s="152"/>
    </row>
    <row r="233" customFormat="false" ht="12.75" hidden="false" customHeight="true" outlineLevel="0" collapsed="false">
      <c r="A233" s="376"/>
      <c r="B233" s="358"/>
      <c r="C233" s="152"/>
      <c r="D233" s="381"/>
      <c r="E233" s="378"/>
      <c r="F233" s="383"/>
      <c r="G233" s="152"/>
      <c r="H233" s="152"/>
      <c r="I233" s="152"/>
      <c r="J233" s="152"/>
      <c r="K233" s="152"/>
      <c r="L233" s="152"/>
      <c r="M233" s="152"/>
      <c r="N233" s="152"/>
    </row>
    <row r="234" customFormat="false" ht="12.75" hidden="false" customHeight="true" outlineLevel="0" collapsed="false">
      <c r="A234" s="376"/>
      <c r="B234" s="358"/>
      <c r="C234" s="152"/>
      <c r="D234" s="381"/>
      <c r="E234" s="378"/>
      <c r="F234" s="383"/>
      <c r="G234" s="152"/>
      <c r="H234" s="152"/>
      <c r="I234" s="152"/>
      <c r="J234" s="152"/>
      <c r="K234" s="152"/>
      <c r="L234" s="152"/>
      <c r="M234" s="152"/>
      <c r="N234" s="152"/>
    </row>
    <row r="235" customFormat="false" ht="12.75" hidden="false" customHeight="true" outlineLevel="0" collapsed="false">
      <c r="A235" s="376"/>
      <c r="B235" s="358"/>
      <c r="C235" s="152"/>
      <c r="D235" s="381"/>
      <c r="E235" s="378"/>
      <c r="F235" s="383"/>
      <c r="G235" s="152"/>
      <c r="H235" s="152"/>
      <c r="I235" s="152"/>
      <c r="J235" s="152"/>
      <c r="K235" s="152"/>
      <c r="L235" s="152"/>
      <c r="M235" s="152"/>
      <c r="N235" s="152"/>
    </row>
    <row r="236" customFormat="false" ht="12.75" hidden="false" customHeight="true" outlineLevel="0" collapsed="false">
      <c r="A236" s="376"/>
      <c r="B236" s="358"/>
      <c r="C236" s="152"/>
      <c r="D236" s="381"/>
      <c r="E236" s="378"/>
      <c r="F236" s="383"/>
      <c r="G236" s="152"/>
      <c r="H236" s="152"/>
      <c r="I236" s="152"/>
      <c r="J236" s="152"/>
      <c r="K236" s="152"/>
      <c r="L236" s="152"/>
      <c r="M236" s="152"/>
      <c r="N236" s="152"/>
    </row>
    <row r="237" customFormat="false" ht="12.75" hidden="false" customHeight="true" outlineLevel="0" collapsed="false">
      <c r="A237" s="376"/>
      <c r="B237" s="358"/>
      <c r="C237" s="152"/>
      <c r="D237" s="381"/>
      <c r="E237" s="378"/>
      <c r="F237" s="383"/>
      <c r="G237" s="152"/>
      <c r="H237" s="152"/>
      <c r="I237" s="152"/>
      <c r="J237" s="152"/>
      <c r="K237" s="152"/>
      <c r="L237" s="152"/>
      <c r="M237" s="152"/>
      <c r="N237" s="152"/>
    </row>
    <row r="238" customFormat="false" ht="12.75" hidden="false" customHeight="true" outlineLevel="0" collapsed="false">
      <c r="A238" s="376"/>
      <c r="B238" s="358"/>
      <c r="C238" s="152"/>
      <c r="D238" s="152"/>
      <c r="E238" s="338" t="s">
        <v>485</v>
      </c>
      <c r="F238" s="384" t="n">
        <f aca="false">SUM(F219:F237)</f>
        <v>0</v>
      </c>
      <c r="G238" s="152"/>
      <c r="H238" s="152"/>
      <c r="I238" s="152"/>
      <c r="J238" s="152"/>
      <c r="K238" s="152"/>
      <c r="L238" s="152"/>
      <c r="M238" s="152"/>
      <c r="N238" s="152"/>
    </row>
    <row r="239" customFormat="false" ht="12.75" hidden="false" customHeight="true" outlineLevel="0" collapsed="false">
      <c r="A239" s="385"/>
      <c r="B239" s="386"/>
      <c r="C239" s="387"/>
      <c r="D239" s="387"/>
      <c r="E239" s="388"/>
      <c r="F239" s="389"/>
      <c r="G239" s="152"/>
      <c r="H239" s="152"/>
      <c r="I239" s="152"/>
      <c r="J239" s="152"/>
      <c r="K239" s="152"/>
      <c r="L239" s="152"/>
      <c r="M239" s="152"/>
      <c r="N239" s="152"/>
    </row>
    <row r="240" customFormat="false" ht="12.75" hidden="false" customHeight="true" outlineLevel="0" collapsed="false"/>
  </sheetData>
  <mergeCells count="10">
    <mergeCell ref="S6:T6"/>
    <mergeCell ref="K28:L28"/>
    <mergeCell ref="A41:B41"/>
    <mergeCell ref="A79:B79"/>
    <mergeCell ref="A121:B121"/>
    <mergeCell ref="B125:D125"/>
    <mergeCell ref="G125:K125"/>
    <mergeCell ref="B164:D164"/>
    <mergeCell ref="E190:L190"/>
    <mergeCell ref="D219:E219"/>
  </mergeCells>
  <printOptions headings="false" gridLines="false" gridLinesSet="true" horizontalCentered="true" verticalCentered="false"/>
  <pageMargins left="0.25" right="0.25" top="0.25" bottom="0.25" header="0.511811023622047" footer="0.25"/>
  <pageSetup paperSize="5" scale="100" fitToWidth="1" fitToHeight="1" pageOrder="downThenOver" orientation="landscape" blackAndWhite="false" draft="false" cellComments="none" horizontalDpi="300" verticalDpi="300" copies="1"/>
  <headerFooter differentFirst="false" differentOddEven="false">
    <oddHeader/>
    <oddFooter>&amp;L&amp;"Times New Roman,Italic"&amp;F/&amp;A  Prepared By: S. Mills (x3548)&amp;R&amp;"Times New Roman,Italic"&amp;D &amp;T</oddFooter>
  </headerFooter>
  <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240"/>
  <sheetViews>
    <sheetView showFormulas="false" showGridLines="false" showRowColHeaders="true" showZeros="true" rightToLeft="false" tabSelected="false" showOutlineSymbols="true" defaultGridColor="true" view="normal" topLeftCell="C20" colorId="64" zoomScale="65" zoomScaleNormal="65" zoomScalePageLayoutView="100" workbookViewId="0">
      <selection pane="topLeft" activeCell="Z47" activeCellId="0" sqref="Z47:Z73"/>
    </sheetView>
  </sheetViews>
  <sheetFormatPr defaultColWidth="9.13671875" defaultRowHeight="12.75" customHeight="true" zeroHeight="false" outlineLevelRow="0" outlineLevelCol="0"/>
  <cols>
    <col collapsed="false" customWidth="true" hidden="false" outlineLevel="0" max="1" min="1" style="140" width="23.85"/>
    <col collapsed="false" customWidth="true" hidden="false" outlineLevel="0" max="4" min="2" style="140" width="14.85"/>
    <col collapsed="false" customWidth="true" hidden="false" outlineLevel="0" max="5" min="5" style="140" width="17.28"/>
    <col collapsed="false" customWidth="true" hidden="false" outlineLevel="0" max="11" min="6" style="140" width="14.85"/>
    <col collapsed="false" customWidth="true" hidden="false" outlineLevel="0" max="12" min="12" style="140" width="15.28"/>
    <col collapsed="false" customWidth="true" hidden="false" outlineLevel="0" max="17" min="13" style="140" width="14.85"/>
    <col collapsed="false" customWidth="true" hidden="false" outlineLevel="0" max="18" min="18" style="140" width="15.56"/>
    <col collapsed="false" customWidth="true" hidden="false" outlineLevel="0" max="23" min="19" style="140" width="14.85"/>
    <col collapsed="false" customWidth="true" hidden="false" outlineLevel="0" max="24" min="24" style="140" width="15.41"/>
    <col collapsed="false" customWidth="true" hidden="false" outlineLevel="0" max="33" min="25" style="140" width="14.85"/>
    <col collapsed="false" customWidth="true" hidden="false" outlineLevel="0" max="34" min="34" style="140" width="2.7"/>
    <col collapsed="false" customWidth="true" hidden="false" outlineLevel="0" max="35" min="35" style="140" width="17.14"/>
    <col collapsed="false" customWidth="true" hidden="false" outlineLevel="0" max="36" min="36" style="140" width="16.13"/>
    <col collapsed="false" customWidth="true" hidden="false" outlineLevel="0" max="37" min="37" style="140" width="14.56"/>
    <col collapsed="false" customWidth="false" hidden="false" outlineLevel="0" max="38" min="38" style="140" width="9.14"/>
    <col collapsed="false" customWidth="true" hidden="false" outlineLevel="0" max="39" min="39" style="140" width="13.28"/>
    <col collapsed="false" customWidth="true" hidden="false" outlineLevel="0" max="40" min="40" style="140" width="11.56"/>
    <col collapsed="false" customWidth="true" hidden="false" outlineLevel="0" max="41" min="41" style="140" width="14.56"/>
    <col collapsed="false" customWidth="false" hidden="false" outlineLevel="0" max="257" min="42" style="140" width="9.14"/>
  </cols>
  <sheetData>
    <row r="1" customFormat="false" ht="12.75" hidden="false" customHeight="true" outlineLevel="0" collapsed="false">
      <c r="A1" s="142" t="n">
        <f aca="false">+M38</f>
        <v>0</v>
      </c>
      <c r="D1" s="8"/>
      <c r="E1" s="8"/>
      <c r="F1" s="8"/>
      <c r="G1" s="8"/>
      <c r="H1" s="8"/>
      <c r="I1" s="8"/>
      <c r="J1" s="8"/>
      <c r="K1" s="8"/>
      <c r="L1" s="8"/>
      <c r="M1" s="8"/>
      <c r="N1" s="8"/>
      <c r="O1" s="8"/>
    </row>
    <row r="2" customFormat="false" ht="12.75" hidden="false" customHeight="true" outlineLevel="0" collapsed="false">
      <c r="A2" s="183" t="s">
        <v>326</v>
      </c>
      <c r="D2" s="8"/>
      <c r="E2" s="8"/>
      <c r="F2" s="8"/>
      <c r="G2" s="8"/>
      <c r="H2" s="8"/>
      <c r="I2" s="8"/>
      <c r="J2" s="8"/>
      <c r="K2" s="8"/>
      <c r="L2" s="8"/>
      <c r="M2" s="8"/>
      <c r="N2" s="8"/>
      <c r="O2" s="8"/>
    </row>
    <row r="3" customFormat="false" ht="12.75" hidden="false" customHeight="true" outlineLevel="0" collapsed="false">
      <c r="A3" s="187" t="s">
        <v>327</v>
      </c>
      <c r="B3" s="188" t="s">
        <v>499</v>
      </c>
      <c r="C3" s="188" t="s">
        <v>517</v>
      </c>
      <c r="D3" s="8"/>
      <c r="E3" s="8"/>
      <c r="F3" s="8"/>
      <c r="G3" s="8"/>
      <c r="H3" s="8"/>
      <c r="I3" s="8"/>
      <c r="J3" s="8"/>
      <c r="K3" s="8"/>
      <c r="L3" s="8"/>
      <c r="M3" s="8"/>
      <c r="N3" s="8"/>
      <c r="O3" s="8"/>
    </row>
    <row r="4" customFormat="false" ht="12.75" hidden="false" customHeight="true" outlineLevel="0" collapsed="false">
      <c r="A4" s="187" t="s">
        <v>330</v>
      </c>
      <c r="B4" s="392" t="n">
        <f aca="false">'Roll-1'!B4</f>
        <v>36982</v>
      </c>
      <c r="C4" s="0"/>
      <c r="D4" s="8"/>
      <c r="E4" s="8"/>
      <c r="F4" s="8"/>
      <c r="G4" s="8"/>
      <c r="H4" s="8"/>
      <c r="I4" s="8"/>
      <c r="J4" s="191" t="s">
        <v>331</v>
      </c>
      <c r="K4" s="8"/>
      <c r="L4" s="8"/>
      <c r="M4" s="8"/>
      <c r="N4" s="8"/>
      <c r="O4" s="8"/>
    </row>
    <row r="5" customFormat="false" ht="12.75" hidden="false" customHeight="true" outlineLevel="0" collapsed="false">
      <c r="A5" s="187" t="s">
        <v>332</v>
      </c>
      <c r="B5" s="393" t="n">
        <f aca="false">'Roll-1'!B5</f>
        <v>37005</v>
      </c>
      <c r="C5" s="0"/>
      <c r="J5" s="193" t="s">
        <v>333</v>
      </c>
      <c r="V5" s="87"/>
      <c r="W5" s="87"/>
      <c r="X5" s="87"/>
      <c r="Y5" s="87"/>
      <c r="Z5" s="87"/>
      <c r="AA5" s="87"/>
    </row>
    <row r="6" customFormat="false" ht="12.75" hidden="false" customHeight="true" outlineLevel="0" collapsed="false">
      <c r="A6" s="187" t="s">
        <v>334</v>
      </c>
      <c r="B6" s="194" t="n">
        <f aca="false">+Input!H4</f>
        <v>0</v>
      </c>
      <c r="C6" s="0"/>
      <c r="J6" s="193" t="s">
        <v>335</v>
      </c>
      <c r="K6" s="195" t="s">
        <v>336</v>
      </c>
      <c r="L6" s="196"/>
      <c r="M6" s="196"/>
      <c r="N6" s="196"/>
      <c r="O6" s="196"/>
      <c r="P6" s="196"/>
      <c r="Q6" s="196"/>
      <c r="R6" s="197"/>
      <c r="S6" s="22" t="s">
        <v>337</v>
      </c>
      <c r="T6" s="22"/>
      <c r="V6" s="195" t="s">
        <v>338</v>
      </c>
      <c r="W6" s="196"/>
      <c r="X6" s="196"/>
      <c r="Y6" s="196"/>
      <c r="Z6" s="196"/>
      <c r="AA6" s="197"/>
    </row>
    <row r="7" customFormat="false" ht="12.75" hidden="false" customHeight="true" outlineLevel="0" collapsed="false">
      <c r="B7" s="198"/>
      <c r="C7" s="0"/>
      <c r="D7" s="87"/>
      <c r="J7" s="193" t="s">
        <v>339</v>
      </c>
      <c r="K7" s="200"/>
      <c r="L7" s="201" t="s">
        <v>340</v>
      </c>
      <c r="M7" s="201" t="s">
        <v>340</v>
      </c>
      <c r="N7" s="201" t="s">
        <v>340</v>
      </c>
      <c r="O7" s="201" t="s">
        <v>340</v>
      </c>
      <c r="P7" s="201" t="s">
        <v>340</v>
      </c>
      <c r="Q7" s="201" t="s">
        <v>340</v>
      </c>
      <c r="R7" s="202" t="s">
        <v>174</v>
      </c>
      <c r="S7" s="203" t="s">
        <v>341</v>
      </c>
      <c r="T7" s="203" t="s">
        <v>342</v>
      </c>
      <c r="V7" s="204" t="s">
        <v>343</v>
      </c>
      <c r="W7" s="87"/>
      <c r="X7" s="87"/>
      <c r="Y7" s="87"/>
      <c r="Z7" s="87"/>
      <c r="AA7" s="118"/>
    </row>
    <row r="8" customFormat="false" ht="12.75" hidden="false" customHeight="true" outlineLevel="0" collapsed="false">
      <c r="A8" s="205" t="s">
        <v>344</v>
      </c>
      <c r="C8" s="0"/>
      <c r="D8" s="206"/>
      <c r="E8" s="207" t="s">
        <v>345</v>
      </c>
      <c r="G8" s="142" t="s">
        <v>346</v>
      </c>
      <c r="H8" s="142"/>
      <c r="J8" s="208" t="s">
        <v>347</v>
      </c>
      <c r="K8" s="209" t="s">
        <v>348</v>
      </c>
      <c r="L8" s="87"/>
      <c r="M8" s="87"/>
      <c r="N8" s="87"/>
      <c r="O8" s="87"/>
      <c r="P8" s="87"/>
      <c r="Q8" s="72"/>
      <c r="R8" s="118"/>
      <c r="V8" s="204" t="s">
        <v>349</v>
      </c>
      <c r="W8" s="87"/>
      <c r="X8" s="87"/>
      <c r="Y8" s="87"/>
      <c r="Z8" s="87"/>
      <c r="AA8" s="118"/>
    </row>
    <row r="9" customFormat="false" ht="12.75" hidden="false" customHeight="true" outlineLevel="0" collapsed="false">
      <c r="A9" s="140" t="s">
        <v>350</v>
      </c>
      <c r="C9" s="210"/>
      <c r="D9" s="211"/>
      <c r="E9" s="212" t="n">
        <f aca="false">+Input!H6</f>
        <v>0</v>
      </c>
      <c r="F9" s="8" t="s">
        <v>351</v>
      </c>
      <c r="G9" s="140" t="s">
        <v>352</v>
      </c>
      <c r="J9" s="213" t="n">
        <f aca="false">+Input!H27</f>
        <v>0</v>
      </c>
      <c r="K9" s="204" t="s">
        <v>353</v>
      </c>
      <c r="L9" s="150" t="n">
        <f aca="false">J9*10000</f>
        <v>0</v>
      </c>
      <c r="M9" s="150" t="n">
        <v>0</v>
      </c>
      <c r="N9" s="150" t="n">
        <v>0</v>
      </c>
      <c r="O9" s="150" t="n">
        <v>0</v>
      </c>
      <c r="P9" s="150" t="n">
        <v>0</v>
      </c>
      <c r="Q9" s="150" t="n">
        <v>0</v>
      </c>
      <c r="R9" s="214" t="n">
        <f aca="false">SUM(L9:Q9)</f>
        <v>0</v>
      </c>
      <c r="S9" s="215" t="n">
        <f aca="false">IF(R9&gt;=0,R9/1000000,0)</f>
        <v>0</v>
      </c>
      <c r="T9" s="215" t="n">
        <f aca="false">IF(R9&gt;=0,0,R9/1000000)</f>
        <v>0</v>
      </c>
      <c r="V9" s="204"/>
      <c r="W9" s="87"/>
      <c r="X9" s="87"/>
      <c r="Y9" s="87"/>
      <c r="Z9" s="87"/>
      <c r="AA9" s="118"/>
      <c r="AI9" s="150"/>
    </row>
    <row r="10" customFormat="false" ht="12.75" hidden="false" customHeight="true" outlineLevel="0" collapsed="false">
      <c r="A10" s="140" t="s">
        <v>354</v>
      </c>
      <c r="C10" s="87"/>
      <c r="D10" s="87"/>
      <c r="E10" s="212" t="n">
        <f aca="false">+Input!H7</f>
        <v>0</v>
      </c>
      <c r="F10" s="8" t="s">
        <v>351</v>
      </c>
      <c r="G10" s="140" t="s">
        <v>352</v>
      </c>
      <c r="J10" s="213" t="n">
        <f aca="false">+Input!H28</f>
        <v>0</v>
      </c>
      <c r="K10" s="204" t="s">
        <v>355</v>
      </c>
      <c r="L10" s="150" t="n">
        <f aca="false">J10*10000</f>
        <v>0</v>
      </c>
      <c r="M10" s="150" t="n">
        <v>0</v>
      </c>
      <c r="N10" s="150" t="n">
        <v>0</v>
      </c>
      <c r="O10" s="150" t="n">
        <v>0</v>
      </c>
      <c r="P10" s="150" t="n">
        <v>0</v>
      </c>
      <c r="Q10" s="150" t="n">
        <v>0</v>
      </c>
      <c r="R10" s="214" t="n">
        <f aca="false">SUM(L10:Q10)</f>
        <v>0</v>
      </c>
      <c r="S10" s="215" t="n">
        <f aca="false">IF(R10&gt;=0,R10/1000000,0)</f>
        <v>0</v>
      </c>
      <c r="T10" s="215" t="n">
        <f aca="false">IF(R10&gt;=0,0,R10/1000000)</f>
        <v>0</v>
      </c>
      <c r="V10" s="204" t="s">
        <v>356</v>
      </c>
      <c r="W10" s="87"/>
      <c r="X10" s="87"/>
      <c r="Y10" s="87"/>
      <c r="Z10" s="87"/>
      <c r="AA10" s="118"/>
    </row>
    <row r="11" customFormat="false" ht="12.75" hidden="false" customHeight="true" outlineLevel="0" collapsed="false">
      <c r="A11" s="140" t="s">
        <v>357</v>
      </c>
      <c r="E11" s="216" t="n">
        <v>0</v>
      </c>
      <c r="F11" s="8" t="s">
        <v>351</v>
      </c>
      <c r="G11" s="140" t="s">
        <v>358</v>
      </c>
      <c r="J11" s="213" t="n">
        <f aca="false">+Input!H29</f>
        <v>0</v>
      </c>
      <c r="K11" s="204" t="s">
        <v>359</v>
      </c>
      <c r="L11" s="150" t="n">
        <f aca="false">J11*10000</f>
        <v>0</v>
      </c>
      <c r="M11" s="150" t="n">
        <v>0</v>
      </c>
      <c r="N11" s="150" t="n">
        <v>0</v>
      </c>
      <c r="O11" s="150" t="n">
        <v>0</v>
      </c>
      <c r="P11" s="150" t="n">
        <v>0</v>
      </c>
      <c r="Q11" s="150" t="n">
        <v>0</v>
      </c>
      <c r="R11" s="214" t="n">
        <f aca="false">SUM(L11:Q11)</f>
        <v>0</v>
      </c>
      <c r="S11" s="215" t="n">
        <f aca="false">IF(R11&gt;=0,R11/1000000,0)</f>
        <v>0</v>
      </c>
      <c r="T11" s="215" t="n">
        <f aca="false">IF(R11&gt;=0,0,R11/1000000)</f>
        <v>0</v>
      </c>
      <c r="V11" s="204" t="s">
        <v>360</v>
      </c>
      <c r="W11" s="87"/>
      <c r="X11" s="87"/>
      <c r="Y11" s="87"/>
      <c r="Z11" s="87"/>
      <c r="AA11" s="118"/>
    </row>
    <row r="12" customFormat="false" ht="12.75" hidden="false" customHeight="true" outlineLevel="0" collapsed="false">
      <c r="A12" s="140" t="s">
        <v>361</v>
      </c>
      <c r="E12" s="216" t="n">
        <v>0</v>
      </c>
      <c r="F12" s="8" t="s">
        <v>351</v>
      </c>
      <c r="G12" s="140" t="s">
        <v>362</v>
      </c>
      <c r="J12" s="213" t="n">
        <f aca="false">+Input!H30</f>
        <v>0</v>
      </c>
      <c r="K12" s="204" t="s">
        <v>363</v>
      </c>
      <c r="L12" s="150" t="n">
        <f aca="false">J12*10000</f>
        <v>0</v>
      </c>
      <c r="M12" s="150" t="n">
        <v>0</v>
      </c>
      <c r="N12" s="150" t="n">
        <v>0</v>
      </c>
      <c r="O12" s="150" t="n">
        <v>0</v>
      </c>
      <c r="P12" s="150" t="n">
        <v>0</v>
      </c>
      <c r="Q12" s="150" t="n">
        <v>0</v>
      </c>
      <c r="R12" s="214" t="n">
        <f aca="false">SUM(L12:Q12)</f>
        <v>0</v>
      </c>
      <c r="S12" s="215" t="n">
        <f aca="false">IF(R12&gt;=0,R12/1000000,0)</f>
        <v>0</v>
      </c>
      <c r="T12" s="215" t="n">
        <f aca="false">IF(R12&gt;=0,0,R12/1000000)</f>
        <v>0</v>
      </c>
      <c r="V12" s="204"/>
      <c r="W12" s="87"/>
      <c r="X12" s="87"/>
      <c r="Y12" s="87"/>
      <c r="Z12" s="87"/>
      <c r="AA12" s="118"/>
      <c r="AK12" s="150"/>
    </row>
    <row r="13" customFormat="false" ht="12.75" hidden="false" customHeight="true" outlineLevel="0" collapsed="false">
      <c r="A13" s="140" t="s">
        <v>364</v>
      </c>
      <c r="E13" s="216" t="n">
        <v>0</v>
      </c>
      <c r="F13" s="8" t="s">
        <v>351</v>
      </c>
      <c r="J13" s="208" t="s">
        <v>333</v>
      </c>
      <c r="K13" s="204"/>
      <c r="L13" s="87"/>
      <c r="M13" s="87"/>
      <c r="N13" s="87"/>
      <c r="O13" s="87"/>
      <c r="P13" s="87"/>
      <c r="Q13" s="87"/>
      <c r="R13" s="118"/>
      <c r="S13" s="217"/>
      <c r="T13" s="217"/>
      <c r="V13" s="204" t="s">
        <v>365</v>
      </c>
      <c r="W13" s="87"/>
      <c r="X13" s="87"/>
      <c r="Y13" s="22" t="s">
        <v>366</v>
      </c>
      <c r="Z13" s="87"/>
      <c r="AA13" s="118"/>
      <c r="AK13" s="150"/>
    </row>
    <row r="14" customFormat="false" ht="12.75" hidden="false" customHeight="true" outlineLevel="0" collapsed="false">
      <c r="A14" s="140" t="s">
        <v>367</v>
      </c>
      <c r="E14" s="218" t="n">
        <f aca="false">+E159</f>
        <v>0</v>
      </c>
      <c r="F14" s="140" t="s">
        <v>368</v>
      </c>
      <c r="J14" s="208" t="s">
        <v>369</v>
      </c>
      <c r="K14" s="204" t="s">
        <v>370</v>
      </c>
      <c r="L14" s="219" t="n">
        <f aca="false">SUM(L9:L13)/1000000</f>
        <v>0</v>
      </c>
      <c r="M14" s="219" t="n">
        <f aca="false">SUM(M9:M13)/1000000</f>
        <v>0</v>
      </c>
      <c r="N14" s="219" t="n">
        <f aca="false">SUM(N9:N13)/1000000</f>
        <v>0</v>
      </c>
      <c r="O14" s="219" t="n">
        <f aca="false">SUM(O9:O13)/1000000</f>
        <v>0</v>
      </c>
      <c r="P14" s="219" t="n">
        <f aca="false">SUM(P9:P13)/1000000</f>
        <v>0</v>
      </c>
      <c r="Q14" s="219" t="n">
        <f aca="false">SUM(Q9:Q13)/1000000</f>
        <v>0</v>
      </c>
      <c r="R14" s="220" t="n">
        <f aca="false">SUM(R9:R12)/1000000</f>
        <v>0</v>
      </c>
      <c r="S14" s="219" t="n">
        <f aca="false">SUM(S9:S13)</f>
        <v>0</v>
      </c>
      <c r="T14" s="219" t="n">
        <f aca="false">SUM(T9:T13)</f>
        <v>0</v>
      </c>
      <c r="V14" s="204"/>
      <c r="W14" s="87"/>
      <c r="X14" s="87"/>
      <c r="Y14" s="22" t="s">
        <v>371</v>
      </c>
      <c r="Z14" s="87"/>
      <c r="AA14" s="118"/>
    </row>
    <row r="15" customFormat="false" ht="12.75" hidden="false" customHeight="true" outlineLevel="0" collapsed="false">
      <c r="A15" s="140" t="s">
        <v>372</v>
      </c>
      <c r="E15" s="218" t="n">
        <f aca="false">+L159</f>
        <v>0</v>
      </c>
      <c r="F15" s="140" t="s">
        <v>368</v>
      </c>
      <c r="J15" s="208" t="s">
        <v>347</v>
      </c>
      <c r="K15" s="204" t="s">
        <v>373</v>
      </c>
      <c r="L15" s="40" t="n">
        <v>0.011</v>
      </c>
      <c r="M15" s="40" t="n">
        <v>0</v>
      </c>
      <c r="N15" s="40" t="n">
        <v>0</v>
      </c>
      <c r="O15" s="40" t="n">
        <v>0</v>
      </c>
      <c r="P15" s="40" t="n">
        <v>0</v>
      </c>
      <c r="Q15" s="40" t="n">
        <v>0</v>
      </c>
      <c r="R15" s="221" t="n">
        <f aca="false">IF(R16=0,0,R17/R16)</f>
        <v>0</v>
      </c>
      <c r="S15" s="222" t="str">
        <f aca="false">IF(SUM(S14:T14)-R14=0,"-",SUM(S14:T14)-R14)</f>
        <v>-</v>
      </c>
      <c r="T15" s="217"/>
      <c r="V15" s="204"/>
      <c r="W15" s="22" t="s">
        <v>374</v>
      </c>
      <c r="X15" s="22" t="s">
        <v>375</v>
      </c>
      <c r="Y15" s="28" t="s">
        <v>376</v>
      </c>
      <c r="Z15" s="87"/>
      <c r="AA15" s="118"/>
    </row>
    <row r="16" customFormat="false" ht="12.75" hidden="false" customHeight="true" outlineLevel="0" collapsed="false">
      <c r="A16" s="140" t="s">
        <v>377</v>
      </c>
      <c r="E16" s="218" t="n">
        <f aca="false">+E185</f>
        <v>0</v>
      </c>
      <c r="F16" s="140" t="s">
        <v>368</v>
      </c>
      <c r="I16" s="223"/>
      <c r="J16" s="213" t="n">
        <f aca="false">+Input!H32</f>
        <v>0</v>
      </c>
      <c r="K16" s="204" t="s">
        <v>378</v>
      </c>
      <c r="L16" s="224" t="n">
        <f aca="false">J16/100</f>
        <v>0</v>
      </c>
      <c r="M16" s="224" t="n">
        <v>0</v>
      </c>
      <c r="N16" s="224" t="n">
        <v>0</v>
      </c>
      <c r="O16" s="224" t="n">
        <v>0</v>
      </c>
      <c r="P16" s="224" t="n">
        <v>0</v>
      </c>
      <c r="Q16" s="224" t="n">
        <v>0</v>
      </c>
      <c r="R16" s="396" t="n">
        <f aca="false">SUM(L16:Q16)</f>
        <v>0</v>
      </c>
      <c r="S16" s="226"/>
      <c r="T16" s="217"/>
      <c r="U16" s="87"/>
      <c r="V16" s="204" t="s">
        <v>379</v>
      </c>
      <c r="W16" s="87" t="n">
        <v>0</v>
      </c>
      <c r="X16" s="87" t="n">
        <v>0</v>
      </c>
      <c r="Y16" s="87" t="n">
        <f aca="false">(X16-W16)/1000000</f>
        <v>0</v>
      </c>
      <c r="Z16" s="87"/>
      <c r="AA16" s="118"/>
      <c r="AB16" s="87"/>
      <c r="AC16" s="87"/>
      <c r="AD16" s="87"/>
      <c r="AE16" s="87"/>
      <c r="AF16" s="87"/>
      <c r="AG16" s="87"/>
      <c r="AH16" s="87"/>
      <c r="AI16" s="87"/>
      <c r="AJ16" s="87"/>
      <c r="AK16" s="87"/>
    </row>
    <row r="17" customFormat="false" ht="12.75" hidden="false" customHeight="true" outlineLevel="0" collapsed="false">
      <c r="E17" s="218"/>
      <c r="I17" s="223"/>
      <c r="J17" s="223"/>
      <c r="K17" s="227"/>
      <c r="L17" s="228" t="n">
        <f aca="false">SUM(L15*L16)</f>
        <v>0</v>
      </c>
      <c r="M17" s="228" t="n">
        <f aca="false">SUM(M15*M16)</f>
        <v>0</v>
      </c>
      <c r="N17" s="228" t="n">
        <f aca="false">SUM(N15*N16)</f>
        <v>0</v>
      </c>
      <c r="O17" s="228" t="n">
        <f aca="false">SUM(O15*O16)</f>
        <v>0</v>
      </c>
      <c r="P17" s="228" t="n">
        <f aca="false">SUM(P15*P16)</f>
        <v>0</v>
      </c>
      <c r="Q17" s="228" t="n">
        <f aca="false">SUM(Q15*Q16)</f>
        <v>0</v>
      </c>
      <c r="R17" s="229" t="n">
        <f aca="false">SUM(L17:Q17)</f>
        <v>0</v>
      </c>
      <c r="S17" s="0"/>
      <c r="T17" s="0"/>
      <c r="U17" s="87"/>
      <c r="V17" s="204" t="s">
        <v>380</v>
      </c>
      <c r="W17" s="87" t="n">
        <v>0</v>
      </c>
      <c r="X17" s="87" t="n">
        <v>0</v>
      </c>
      <c r="Y17" s="87" t="n">
        <f aca="false">(X17-W17)/1000000</f>
        <v>0</v>
      </c>
      <c r="Z17" s="87"/>
      <c r="AA17" s="118"/>
      <c r="AB17" s="87"/>
      <c r="AC17" s="87"/>
      <c r="AD17" s="87"/>
      <c r="AE17" s="87"/>
      <c r="AF17" s="87"/>
      <c r="AG17" s="87"/>
      <c r="AH17" s="87"/>
      <c r="AI17" s="87"/>
      <c r="AJ17" s="87"/>
      <c r="AK17" s="87"/>
    </row>
    <row r="18" customFormat="false" ht="12.75" hidden="false" customHeight="true" outlineLevel="0" collapsed="false">
      <c r="E18" s="218"/>
      <c r="I18" s="223"/>
      <c r="J18" s="223"/>
      <c r="K18" s="209" t="s">
        <v>381</v>
      </c>
      <c r="L18" s="87"/>
      <c r="M18" s="87"/>
      <c r="N18" s="87"/>
      <c r="O18" s="87"/>
      <c r="P18" s="87"/>
      <c r="Q18" s="72"/>
      <c r="R18" s="118"/>
      <c r="S18" s="215"/>
      <c r="T18" s="215"/>
      <c r="U18" s="87"/>
      <c r="V18" s="204" t="s">
        <v>382</v>
      </c>
      <c r="W18" s="87" t="n">
        <f aca="false">W16+W17</f>
        <v>0</v>
      </c>
      <c r="X18" s="87" t="n">
        <f aca="false">X16+X17</f>
        <v>0</v>
      </c>
      <c r="Y18" s="87" t="n">
        <f aca="false">Y16+Y17</f>
        <v>0</v>
      </c>
      <c r="Z18" s="87"/>
      <c r="AA18" s="118"/>
      <c r="AB18" s="87"/>
      <c r="AC18" s="87"/>
      <c r="AD18" s="87"/>
      <c r="AE18" s="87"/>
      <c r="AF18" s="87"/>
      <c r="AG18" s="87"/>
      <c r="AH18" s="87"/>
      <c r="AI18" s="87"/>
      <c r="AJ18" s="87"/>
      <c r="AK18" s="87"/>
    </row>
    <row r="19" customFormat="false" ht="12.75" hidden="false" customHeight="true" outlineLevel="0" collapsed="false">
      <c r="A19" s="142" t="s">
        <v>186</v>
      </c>
      <c r="E19" s="230" t="n">
        <f aca="false">SUM(E9:E16)</f>
        <v>0</v>
      </c>
      <c r="I19" s="87"/>
      <c r="J19" s="87"/>
      <c r="K19" s="204" t="s">
        <v>353</v>
      </c>
      <c r="L19" s="150" t="n">
        <v>0</v>
      </c>
      <c r="M19" s="150" t="n">
        <v>0</v>
      </c>
      <c r="N19" s="150" t="n">
        <v>0</v>
      </c>
      <c r="O19" s="150" t="n">
        <v>0</v>
      </c>
      <c r="P19" s="150" t="n">
        <v>0</v>
      </c>
      <c r="Q19" s="150" t="n">
        <v>0</v>
      </c>
      <c r="R19" s="214" t="n">
        <f aca="false">SUM(L19:Q19)</f>
        <v>0</v>
      </c>
      <c r="S19" s="215" t="n">
        <f aca="false">IF(R19&gt;=0,R19/1000000,0)</f>
        <v>0</v>
      </c>
      <c r="T19" s="215" t="n">
        <f aca="false">IF(R19&gt;=0,0,R19/1000000)</f>
        <v>0</v>
      </c>
      <c r="U19" s="87"/>
      <c r="V19" s="204"/>
      <c r="W19" s="87"/>
      <c r="X19" s="87"/>
      <c r="Y19" s="87"/>
      <c r="Z19" s="87"/>
      <c r="AA19" s="118"/>
      <c r="AB19" s="87"/>
      <c r="AC19" s="87"/>
      <c r="AD19" s="87"/>
      <c r="AE19" s="87"/>
      <c r="AF19" s="87"/>
      <c r="AG19" s="87"/>
      <c r="AH19" s="87"/>
      <c r="AI19" s="150"/>
      <c r="AJ19" s="87"/>
      <c r="AK19" s="87"/>
    </row>
    <row r="20" customFormat="false" ht="12.75" hidden="false" customHeight="true" outlineLevel="0" collapsed="false">
      <c r="I20" s="87"/>
      <c r="J20" s="87"/>
      <c r="K20" s="204" t="s">
        <v>355</v>
      </c>
      <c r="L20" s="150" t="n">
        <v>0</v>
      </c>
      <c r="M20" s="150" t="n">
        <v>0</v>
      </c>
      <c r="N20" s="150" t="n">
        <v>0</v>
      </c>
      <c r="O20" s="150" t="n">
        <v>0</v>
      </c>
      <c r="P20" s="150" t="n">
        <v>0</v>
      </c>
      <c r="Q20" s="150" t="n">
        <v>0</v>
      </c>
      <c r="R20" s="214" t="n">
        <f aca="false">SUM(L20:Q20)</f>
        <v>0</v>
      </c>
      <c r="S20" s="215" t="n">
        <f aca="false">IF(R20&gt;=0,R20/1000000,0)</f>
        <v>0</v>
      </c>
      <c r="T20" s="215" t="n">
        <f aca="false">IF(R20&gt;=0,0,R20/1000000)</f>
        <v>0</v>
      </c>
      <c r="U20" s="87"/>
      <c r="V20" s="204" t="s">
        <v>383</v>
      </c>
      <c r="W20" s="87"/>
      <c r="X20" s="87"/>
      <c r="Y20" s="87"/>
      <c r="Z20" s="87" t="n">
        <f aca="false">SUM(E19)</f>
        <v>0</v>
      </c>
      <c r="AA20" s="118"/>
      <c r="AB20" s="87"/>
      <c r="AC20" s="87"/>
      <c r="AD20" s="87"/>
      <c r="AE20" s="87"/>
      <c r="AF20" s="87"/>
      <c r="AG20" s="87"/>
      <c r="AH20" s="87"/>
      <c r="AI20" s="150"/>
      <c r="AJ20" s="87"/>
      <c r="AK20" s="87"/>
    </row>
    <row r="21" customFormat="false" ht="12.75" hidden="false" customHeight="true" outlineLevel="0" collapsed="false">
      <c r="A21" s="205" t="s">
        <v>384</v>
      </c>
      <c r="I21" s="87"/>
      <c r="J21" s="87"/>
      <c r="K21" s="204" t="s">
        <v>359</v>
      </c>
      <c r="L21" s="150" t="n">
        <v>0</v>
      </c>
      <c r="M21" s="150" t="n">
        <v>0</v>
      </c>
      <c r="N21" s="150" t="n">
        <v>0</v>
      </c>
      <c r="O21" s="150" t="n">
        <v>0</v>
      </c>
      <c r="P21" s="150" t="n">
        <v>0</v>
      </c>
      <c r="Q21" s="150" t="n">
        <v>0</v>
      </c>
      <c r="R21" s="214" t="n">
        <f aca="false">SUM(L21:Q21)</f>
        <v>0</v>
      </c>
      <c r="S21" s="215" t="n">
        <f aca="false">IF(R21&gt;=0,R21/1000000,0)</f>
        <v>0</v>
      </c>
      <c r="T21" s="215" t="n">
        <f aca="false">IF(R21&gt;=0,0,R21/1000000)</f>
        <v>0</v>
      </c>
      <c r="U21" s="72"/>
      <c r="V21" s="231"/>
      <c r="W21" s="232"/>
      <c r="X21" s="232"/>
      <c r="Y21" s="232"/>
      <c r="Z21" s="232"/>
      <c r="AA21" s="233"/>
      <c r="AB21" s="72"/>
      <c r="AC21" s="72"/>
      <c r="AD21" s="72"/>
      <c r="AE21" s="72"/>
      <c r="AF21" s="72"/>
      <c r="AG21" s="72"/>
      <c r="AH21" s="72"/>
      <c r="AI21" s="9"/>
      <c r="AJ21" s="87"/>
      <c r="AK21" s="87"/>
    </row>
    <row r="22" customFormat="false" ht="12.75" hidden="false" customHeight="true" outlineLevel="0" collapsed="false">
      <c r="A22" s="140" t="s">
        <v>385</v>
      </c>
      <c r="E22" s="234" t="n">
        <v>0</v>
      </c>
      <c r="F22" s="8" t="s">
        <v>351</v>
      </c>
      <c r="G22" s="87"/>
      <c r="I22" s="87"/>
      <c r="J22" s="87"/>
      <c r="K22" s="204" t="s">
        <v>363</v>
      </c>
      <c r="L22" s="150" t="n">
        <v>0</v>
      </c>
      <c r="M22" s="150" t="n">
        <v>0</v>
      </c>
      <c r="N22" s="150" t="n">
        <v>0</v>
      </c>
      <c r="O22" s="150" t="n">
        <v>0</v>
      </c>
      <c r="P22" s="150" t="n">
        <v>0</v>
      </c>
      <c r="Q22" s="150" t="n">
        <v>0</v>
      </c>
      <c r="R22" s="214" t="n">
        <f aca="false">SUM(L22:Q22)</f>
        <v>0</v>
      </c>
      <c r="S22" s="215" t="n">
        <f aca="false">IF(R22&gt;=0,R22/1000000,0)</f>
        <v>0</v>
      </c>
      <c r="T22" s="215" t="n">
        <f aca="false">IF(R22&gt;=0,0,R22/1000000)</f>
        <v>0</v>
      </c>
      <c r="U22" s="87"/>
      <c r="V22" s="87"/>
      <c r="W22" s="87"/>
      <c r="X22" s="87"/>
      <c r="Y22" s="87"/>
      <c r="Z22" s="87"/>
      <c r="AA22" s="87"/>
      <c r="AB22" s="87"/>
      <c r="AC22" s="87"/>
      <c r="AD22" s="87"/>
      <c r="AE22" s="87"/>
      <c r="AF22" s="87"/>
      <c r="AG22" s="87"/>
      <c r="AH22" s="87"/>
      <c r="AI22" s="9"/>
      <c r="AJ22" s="87"/>
      <c r="AK22" s="87"/>
    </row>
    <row r="23" customFormat="false" ht="12.75" hidden="false" customHeight="true" outlineLevel="0" collapsed="false">
      <c r="A23" s="140" t="s">
        <v>386</v>
      </c>
      <c r="E23" s="243" t="n">
        <f aca="false">B63</f>
        <v>0</v>
      </c>
      <c r="F23" s="8" t="s">
        <v>351</v>
      </c>
      <c r="G23" s="87"/>
      <c r="I23" s="87"/>
      <c r="J23" s="87"/>
      <c r="K23" s="204"/>
      <c r="L23" s="87"/>
      <c r="M23" s="87"/>
      <c r="N23" s="87"/>
      <c r="O23" s="87"/>
      <c r="P23" s="87"/>
      <c r="Q23" s="87"/>
      <c r="R23" s="118"/>
      <c r="S23" s="217"/>
      <c r="T23" s="217"/>
      <c r="U23" s="87"/>
      <c r="V23" s="87"/>
      <c r="W23" s="87"/>
      <c r="X23" s="87"/>
      <c r="Y23" s="87"/>
      <c r="Z23" s="87"/>
      <c r="AA23" s="87"/>
      <c r="AB23" s="87"/>
      <c r="AC23" s="87"/>
      <c r="AD23" s="87"/>
      <c r="AE23" s="87"/>
      <c r="AF23" s="87"/>
      <c r="AG23" s="87"/>
      <c r="AH23" s="87"/>
      <c r="AI23" s="9"/>
      <c r="AJ23" s="87"/>
      <c r="AK23" s="87"/>
    </row>
    <row r="24" customFormat="false" ht="12.75" hidden="false" customHeight="true" outlineLevel="0" collapsed="false">
      <c r="A24" s="140" t="s">
        <v>387</v>
      </c>
      <c r="E24" s="438" t="n">
        <f aca="false">E22+E23</f>
        <v>0</v>
      </c>
      <c r="F24" s="140" t="s">
        <v>368</v>
      </c>
      <c r="I24" s="87"/>
      <c r="J24" s="87"/>
      <c r="K24" s="204" t="s">
        <v>370</v>
      </c>
      <c r="L24" s="219" t="n">
        <f aca="false">SUM(L19:L23)/1000000</f>
        <v>0</v>
      </c>
      <c r="M24" s="219" t="n">
        <f aca="false">SUM(M19:M23)/1000000</f>
        <v>0</v>
      </c>
      <c r="N24" s="219" t="n">
        <f aca="false">SUM(N19:N23)/1000000</f>
        <v>0</v>
      </c>
      <c r="O24" s="219" t="n">
        <f aca="false">SUM(O19:O23)/1000000</f>
        <v>0</v>
      </c>
      <c r="P24" s="219" t="n">
        <f aca="false">SUM(P19:P23)/1000000</f>
        <v>0</v>
      </c>
      <c r="Q24" s="219" t="n">
        <f aca="false">SUM(Q19:Q23)/1000000</f>
        <v>0</v>
      </c>
      <c r="R24" s="220" t="n">
        <f aca="false">SUM(R19:R22)/1000000</f>
        <v>0</v>
      </c>
      <c r="S24" s="219" t="n">
        <f aca="false">SUM(S19:S23)</f>
        <v>0</v>
      </c>
      <c r="T24" s="219" t="n">
        <f aca="false">SUM(T19:T23)</f>
        <v>0</v>
      </c>
      <c r="U24" s="72"/>
      <c r="V24" s="72"/>
      <c r="W24" s="72"/>
      <c r="X24" s="72"/>
      <c r="Y24" s="72"/>
      <c r="Z24" s="72"/>
      <c r="AA24" s="72"/>
      <c r="AB24" s="72"/>
      <c r="AC24" s="72"/>
      <c r="AD24" s="72"/>
      <c r="AE24" s="72"/>
      <c r="AF24" s="72"/>
      <c r="AG24" s="72"/>
      <c r="AH24" s="72"/>
      <c r="AI24" s="9"/>
      <c r="AJ24" s="87"/>
      <c r="AK24" s="87"/>
    </row>
    <row r="25" customFormat="false" ht="12.75" hidden="false" customHeight="true" outlineLevel="0" collapsed="false">
      <c r="A25" s="140" t="s">
        <v>388</v>
      </c>
      <c r="E25" s="218" t="n">
        <f aca="false">-M214</f>
        <v>-0</v>
      </c>
      <c r="I25" s="87"/>
      <c r="J25" s="87"/>
      <c r="K25" s="231"/>
      <c r="L25" s="232"/>
      <c r="M25" s="232"/>
      <c r="N25" s="232"/>
      <c r="O25" s="232"/>
      <c r="P25" s="232"/>
      <c r="Q25" s="232"/>
      <c r="R25" s="233"/>
      <c r="S25" s="72"/>
      <c r="T25" s="72"/>
      <c r="U25" s="87"/>
      <c r="V25" s="87"/>
      <c r="W25" s="87"/>
      <c r="X25" s="87"/>
      <c r="Y25" s="87"/>
      <c r="Z25" s="87"/>
      <c r="AA25" s="87"/>
      <c r="AB25" s="87"/>
      <c r="AC25" s="87"/>
      <c r="AD25" s="87"/>
      <c r="AE25" s="87"/>
      <c r="AF25" s="87"/>
      <c r="AG25" s="87"/>
      <c r="AH25" s="87"/>
      <c r="AI25" s="9"/>
      <c r="AJ25" s="87"/>
      <c r="AK25" s="87"/>
    </row>
    <row r="26" customFormat="false" ht="12.75" hidden="false" customHeight="true" outlineLevel="0" collapsed="false">
      <c r="A26" s="142" t="s">
        <v>389</v>
      </c>
      <c r="E26" s="236" t="n">
        <f aca="false">E24+E25</f>
        <v>0</v>
      </c>
      <c r="I26" s="87"/>
      <c r="J26" s="87"/>
      <c r="K26" s="8"/>
      <c r="L26" s="8"/>
      <c r="M26" s="8"/>
      <c r="N26" s="8"/>
      <c r="O26" s="8"/>
      <c r="P26" s="8"/>
      <c r="Q26" s="8"/>
      <c r="R26" s="8"/>
      <c r="S26" s="87"/>
      <c r="T26" s="87"/>
      <c r="U26" s="87"/>
      <c r="V26" s="87"/>
      <c r="W26" s="87"/>
      <c r="X26" s="87"/>
      <c r="Y26" s="87"/>
      <c r="Z26" s="87"/>
      <c r="AA26" s="87"/>
      <c r="AB26" s="87"/>
      <c r="AC26" s="87"/>
      <c r="AD26" s="87"/>
      <c r="AE26" s="87"/>
      <c r="AF26" s="87"/>
      <c r="AG26" s="87"/>
      <c r="AH26" s="87"/>
      <c r="AI26" s="9"/>
      <c r="AJ26" s="87"/>
      <c r="AK26" s="87"/>
    </row>
    <row r="27" customFormat="false" ht="12.75" hidden="false" customHeight="true" outlineLevel="0" collapsed="false">
      <c r="G27" s="87"/>
      <c r="I27" s="87"/>
      <c r="J27" s="87"/>
      <c r="K27" s="237"/>
      <c r="L27" s="196"/>
      <c r="M27" s="196"/>
      <c r="N27" s="196"/>
      <c r="O27" s="196"/>
      <c r="P27" s="196"/>
      <c r="Q27" s="238"/>
      <c r="R27" s="239"/>
      <c r="S27" s="87"/>
      <c r="T27" s="87"/>
      <c r="U27" s="87"/>
      <c r="V27" s="87"/>
      <c r="W27" s="87"/>
      <c r="X27" s="87"/>
      <c r="Y27" s="87"/>
      <c r="Z27" s="87"/>
      <c r="AA27" s="87"/>
      <c r="AB27" s="87"/>
      <c r="AC27" s="87"/>
      <c r="AD27" s="87"/>
      <c r="AE27" s="87"/>
      <c r="AF27" s="87"/>
      <c r="AG27" s="87"/>
      <c r="AH27" s="87"/>
      <c r="AI27" s="87"/>
      <c r="AJ27" s="87"/>
      <c r="AK27" s="87"/>
    </row>
    <row r="28" customFormat="false" ht="12.75" hidden="false" customHeight="true" outlineLevel="0" collapsed="false">
      <c r="A28" s="205" t="s">
        <v>390</v>
      </c>
      <c r="E28" s="87"/>
      <c r="I28" s="87"/>
      <c r="J28" s="87"/>
      <c r="K28" s="240" t="s">
        <v>391</v>
      </c>
      <c r="L28" s="240"/>
      <c r="M28" s="241" t="s">
        <v>392</v>
      </c>
      <c r="N28" s="241" t="s">
        <v>393</v>
      </c>
      <c r="O28" s="87"/>
      <c r="P28" s="87"/>
      <c r="Q28" s="87"/>
      <c r="R28" s="118"/>
      <c r="S28" s="87"/>
      <c r="T28" s="87"/>
      <c r="U28" s="87"/>
      <c r="V28" s="87"/>
      <c r="W28" s="87"/>
      <c r="X28" s="87"/>
      <c r="Y28" s="87"/>
      <c r="Z28" s="87"/>
      <c r="AA28" s="87"/>
      <c r="AB28" s="87"/>
      <c r="AC28" s="87"/>
      <c r="AD28" s="87"/>
      <c r="AE28" s="87"/>
      <c r="AF28" s="87"/>
      <c r="AG28" s="87"/>
      <c r="AH28" s="87"/>
      <c r="AI28" s="87"/>
      <c r="AJ28" s="87"/>
      <c r="AK28" s="87"/>
    </row>
    <row r="29" customFormat="false" ht="12.75" hidden="false" customHeight="true" outlineLevel="0" collapsed="false">
      <c r="A29" s="140" t="s">
        <v>394</v>
      </c>
      <c r="E29" s="234" t="n">
        <v>0</v>
      </c>
      <c r="F29" s="140" t="s">
        <v>395</v>
      </c>
      <c r="I29" s="87"/>
      <c r="J29" s="87"/>
      <c r="K29" s="204" t="s">
        <v>381</v>
      </c>
      <c r="L29" s="87"/>
      <c r="M29" s="87"/>
      <c r="N29" s="87"/>
      <c r="O29" s="87"/>
      <c r="P29" s="87"/>
      <c r="Q29" s="72"/>
      <c r="R29" s="242"/>
      <c r="S29" s="87"/>
      <c r="T29" s="87"/>
      <c r="U29" s="87"/>
      <c r="V29" s="87"/>
      <c r="W29" s="87"/>
      <c r="X29" s="87"/>
      <c r="Y29" s="87"/>
      <c r="Z29" s="87"/>
      <c r="AA29" s="87"/>
      <c r="AB29" s="87"/>
      <c r="AC29" s="87"/>
      <c r="AD29" s="87"/>
      <c r="AE29" s="87"/>
      <c r="AF29" s="87"/>
      <c r="AG29" s="87"/>
      <c r="AH29" s="87"/>
      <c r="AI29" s="87"/>
      <c r="AJ29" s="87"/>
      <c r="AK29" s="87"/>
    </row>
    <row r="30" customFormat="false" ht="12.75" hidden="false" customHeight="true" outlineLevel="0" collapsed="false">
      <c r="A30" s="140" t="s">
        <v>396</v>
      </c>
      <c r="E30" s="243" t="n">
        <f aca="false">B61</f>
        <v>0</v>
      </c>
      <c r="F30" s="140" t="s">
        <v>397</v>
      </c>
      <c r="I30" s="87"/>
      <c r="J30" s="87"/>
      <c r="K30" s="204" t="s">
        <v>398</v>
      </c>
      <c r="L30" s="87"/>
      <c r="M30" s="150" t="n">
        <v>0</v>
      </c>
      <c r="N30" s="150"/>
      <c r="O30" s="87" t="s">
        <v>395</v>
      </c>
      <c r="P30" s="87"/>
      <c r="Q30" s="87"/>
      <c r="R30" s="118"/>
      <c r="S30" s="87"/>
      <c r="T30" s="87"/>
      <c r="U30" s="87"/>
      <c r="V30" s="87"/>
      <c r="W30" s="87"/>
      <c r="X30" s="87"/>
      <c r="Y30" s="87"/>
      <c r="Z30" s="87"/>
      <c r="AA30" s="87"/>
      <c r="AB30" s="87"/>
      <c r="AC30" s="87"/>
      <c r="AD30" s="87"/>
      <c r="AE30" s="87"/>
      <c r="AF30" s="87"/>
      <c r="AG30" s="87"/>
      <c r="AH30" s="87"/>
      <c r="AI30" s="87"/>
      <c r="AJ30" s="87"/>
      <c r="AK30" s="87"/>
    </row>
    <row r="31" customFormat="false" ht="12.75" hidden="false" customHeight="true" outlineLevel="0" collapsed="false">
      <c r="A31" s="140" t="s">
        <v>399</v>
      </c>
      <c r="E31" s="218" t="n">
        <f aca="false">B102</f>
        <v>0</v>
      </c>
      <c r="F31" s="140" t="s">
        <v>397</v>
      </c>
      <c r="I31" s="87"/>
      <c r="J31" s="87"/>
      <c r="K31" s="204" t="s">
        <v>400</v>
      </c>
      <c r="L31" s="87"/>
      <c r="M31" s="150" t="n">
        <v>0</v>
      </c>
      <c r="N31" s="9" t="n">
        <f aca="false">M31</f>
        <v>0</v>
      </c>
      <c r="O31" s="87" t="s">
        <v>395</v>
      </c>
      <c r="P31" s="87"/>
      <c r="Q31" s="87"/>
      <c r="R31" s="118"/>
      <c r="S31" s="87"/>
      <c r="T31" s="87"/>
      <c r="U31" s="87"/>
      <c r="V31" s="87"/>
      <c r="W31" s="87"/>
      <c r="X31" s="87"/>
      <c r="Y31" s="87"/>
      <c r="Z31" s="87"/>
      <c r="AA31" s="87"/>
      <c r="AB31" s="87"/>
      <c r="AC31" s="87"/>
      <c r="AD31" s="87"/>
      <c r="AE31" s="87"/>
      <c r="AF31" s="87"/>
      <c r="AG31" s="87"/>
      <c r="AH31" s="87"/>
      <c r="AI31" s="72"/>
      <c r="AJ31" s="87"/>
      <c r="AK31" s="87"/>
    </row>
    <row r="32" customFormat="false" ht="12.75" hidden="false" customHeight="true" outlineLevel="0" collapsed="false">
      <c r="A32" s="140" t="s">
        <v>401</v>
      </c>
      <c r="E32" s="243" t="n">
        <f aca="false">B118</f>
        <v>0</v>
      </c>
      <c r="F32" s="140" t="s">
        <v>397</v>
      </c>
      <c r="K32" s="204" t="s">
        <v>402</v>
      </c>
      <c r="L32" s="87"/>
      <c r="M32" s="150" t="n">
        <v>0</v>
      </c>
      <c r="N32" s="9"/>
      <c r="O32" s="87" t="s">
        <v>395</v>
      </c>
      <c r="P32" s="87"/>
      <c r="Q32" s="87"/>
      <c r="R32" s="118"/>
      <c r="AI32" s="8"/>
    </row>
    <row r="33" customFormat="false" ht="12.75" hidden="false" customHeight="true" outlineLevel="0" collapsed="false">
      <c r="A33" s="140" t="s">
        <v>403</v>
      </c>
      <c r="E33" s="218" t="n">
        <f aca="false">+B67</f>
        <v>0</v>
      </c>
      <c r="F33" s="140" t="s">
        <v>397</v>
      </c>
      <c r="K33" s="204"/>
      <c r="L33" s="72"/>
      <c r="M33" s="9"/>
      <c r="N33" s="9"/>
      <c r="O33" s="87"/>
      <c r="P33" s="87"/>
      <c r="Q33" s="87"/>
      <c r="R33" s="118"/>
    </row>
    <row r="34" customFormat="false" ht="12.75" hidden="false" customHeight="true" outlineLevel="0" collapsed="false">
      <c r="A34" s="140" t="s">
        <v>404</v>
      </c>
      <c r="E34" s="218" t="n">
        <f aca="false">SUM(G34:G35)</f>
        <v>0</v>
      </c>
      <c r="F34" s="140" t="s">
        <v>397</v>
      </c>
      <c r="G34" s="244" t="n">
        <f aca="false">-B69</f>
        <v>-0</v>
      </c>
      <c r="H34" s="140" t="s">
        <v>405</v>
      </c>
      <c r="K34" s="204" t="s">
        <v>406</v>
      </c>
      <c r="L34" s="87"/>
      <c r="M34" s="9" t="n">
        <f aca="false">B76</f>
        <v>0</v>
      </c>
      <c r="N34" s="9" t="n">
        <f aca="false">B63</f>
        <v>0</v>
      </c>
      <c r="O34" s="87" t="s">
        <v>407</v>
      </c>
      <c r="P34" s="87"/>
      <c r="Q34" s="87"/>
      <c r="R34" s="118"/>
    </row>
    <row r="35" customFormat="false" ht="12.75" hidden="false" customHeight="true" outlineLevel="0" collapsed="false">
      <c r="A35" s="140" t="s">
        <v>408</v>
      </c>
      <c r="E35" s="218" t="n">
        <f aca="false">F238</f>
        <v>0</v>
      </c>
      <c r="F35" s="140" t="s">
        <v>397</v>
      </c>
      <c r="G35" s="245" t="n">
        <f aca="false">SUM(B58+B59)*-1</f>
        <v>-0</v>
      </c>
      <c r="H35" s="140" t="s">
        <v>409</v>
      </c>
      <c r="K35" s="204"/>
      <c r="L35" s="87"/>
      <c r="M35" s="9"/>
      <c r="N35" s="9"/>
      <c r="O35" s="87"/>
      <c r="P35" s="87"/>
      <c r="Q35" s="87"/>
      <c r="R35" s="118"/>
    </row>
    <row r="36" customFormat="false" ht="12.75" hidden="false" customHeight="true" outlineLevel="0" collapsed="false">
      <c r="A36" s="142" t="s">
        <v>410</v>
      </c>
      <c r="E36" s="230" t="n">
        <f aca="false">SUM(E29:E35)</f>
        <v>0</v>
      </c>
      <c r="K36" s="204" t="s">
        <v>268</v>
      </c>
      <c r="L36" s="72"/>
      <c r="M36" s="9" t="n">
        <f aca="false">SUM(M30:M34)</f>
        <v>0</v>
      </c>
      <c r="N36" s="9" t="n">
        <f aca="false">SUM(N30:N34)</f>
        <v>0</v>
      </c>
      <c r="O36" s="87"/>
      <c r="P36" s="87"/>
      <c r="Q36" s="87"/>
      <c r="R36" s="118"/>
    </row>
    <row r="37" customFormat="false" ht="12.75" hidden="false" customHeight="true" outlineLevel="0" collapsed="false">
      <c r="K37" s="246"/>
      <c r="L37" s="72"/>
      <c r="M37" s="72"/>
      <c r="N37" s="72"/>
      <c r="O37" s="87"/>
      <c r="P37" s="87"/>
      <c r="Q37" s="87"/>
      <c r="R37" s="118"/>
    </row>
    <row r="38" customFormat="false" ht="12.75" hidden="false" customHeight="true" outlineLevel="0" collapsed="false">
      <c r="A38" s="205" t="s">
        <v>411</v>
      </c>
      <c r="C38" s="150"/>
      <c r="E38" s="230" t="n">
        <f aca="false">+E36+E26+E19</f>
        <v>0</v>
      </c>
      <c r="K38" s="204"/>
      <c r="L38" s="247" t="s">
        <v>412</v>
      </c>
      <c r="M38" s="64" t="n">
        <f aca="false">M36-E38</f>
        <v>0</v>
      </c>
      <c r="N38" s="64" t="n">
        <f aca="false">+N36-E26</f>
        <v>0</v>
      </c>
      <c r="O38" s="87"/>
      <c r="P38" s="87"/>
      <c r="Q38" s="87"/>
      <c r="R38" s="118"/>
      <c r="AN38" s="8"/>
      <c r="AO38" s="8"/>
      <c r="AP38" s="8"/>
      <c r="AQ38" s="8"/>
      <c r="AR38" s="8"/>
      <c r="AS38" s="8"/>
    </row>
    <row r="39" customFormat="false" ht="12.75" hidden="false" customHeight="true" outlineLevel="0" collapsed="false">
      <c r="K39" s="248"/>
      <c r="L39" s="249"/>
      <c r="M39" s="249"/>
      <c r="N39" s="250"/>
      <c r="O39" s="249"/>
      <c r="P39" s="249"/>
      <c r="Q39" s="249"/>
      <c r="R39" s="251"/>
      <c r="AJ39" s="8"/>
      <c r="AK39" s="8"/>
      <c r="AN39" s="8"/>
      <c r="AO39" s="8"/>
      <c r="AP39" s="8"/>
      <c r="AQ39" s="8"/>
      <c r="AR39" s="8"/>
      <c r="AS39" s="8"/>
    </row>
    <row r="40" customFormat="false" ht="12.75" hidden="false" customHeight="true" outlineLevel="0" collapsed="false">
      <c r="K40" s="87"/>
      <c r="L40" s="87"/>
      <c r="M40" s="87"/>
      <c r="N40" s="87"/>
      <c r="O40" s="87"/>
      <c r="P40" s="87"/>
      <c r="AA40" s="140" t="n">
        <f aca="false">M38</f>
        <v>0</v>
      </c>
      <c r="AJ40" s="8"/>
      <c r="AK40" s="8"/>
      <c r="AN40" s="8"/>
      <c r="AO40" s="8"/>
      <c r="AP40" s="8"/>
      <c r="AQ40" s="8"/>
      <c r="AR40" s="8"/>
      <c r="AS40" s="8"/>
    </row>
    <row r="41" customFormat="false" ht="12.75" hidden="false" customHeight="true" outlineLevel="0" collapsed="false">
      <c r="A41" s="252" t="s">
        <v>413</v>
      </c>
      <c r="B41" s="252"/>
      <c r="K41" s="8"/>
      <c r="L41" s="8"/>
      <c r="M41" s="10"/>
      <c r="N41" s="8"/>
      <c r="O41" s="8"/>
      <c r="P41" s="8"/>
      <c r="X41" s="87"/>
      <c r="AJ41" s="8"/>
      <c r="AK41" s="8"/>
      <c r="AN41" s="8"/>
      <c r="AO41" s="8"/>
      <c r="AP41" s="8"/>
      <c r="AQ41" s="8"/>
      <c r="AR41" s="8"/>
      <c r="AS41" s="8"/>
    </row>
    <row r="42" customFormat="false" ht="12.75" hidden="false" customHeight="true" outlineLevel="0" collapsed="false">
      <c r="B42" s="8"/>
      <c r="C42" s="140" t="n">
        <f aca="false">M38</f>
        <v>0</v>
      </c>
      <c r="AI42" s="254" t="s">
        <v>246</v>
      </c>
      <c r="AJ42" s="254"/>
      <c r="AK42" s="8"/>
      <c r="AN42" s="8"/>
      <c r="AO42" s="8"/>
      <c r="AP42" s="8"/>
      <c r="AQ42" s="8"/>
      <c r="AR42" s="8"/>
      <c r="AS42" s="8"/>
    </row>
    <row r="43" customFormat="false" ht="12.75" hidden="false" customHeight="true" outlineLevel="0" collapsed="false">
      <c r="A43" s="255"/>
      <c r="B43" s="256" t="s">
        <v>414</v>
      </c>
      <c r="C43" s="257" t="n">
        <f aca="false">SUM(C47:C71)-C61-C68-C69</f>
        <v>0</v>
      </c>
      <c r="D43" s="257" t="n">
        <f aca="false">SUM(D47:D71)-D61-D68-D69</f>
        <v>0</v>
      </c>
      <c r="E43" s="257" t="n">
        <f aca="false">SUM(E47:E71)-G61-G68-G69</f>
        <v>0</v>
      </c>
      <c r="F43" s="257" t="n">
        <f aca="false">SUM(F47:F71)-F61-F68-F69</f>
        <v>0</v>
      </c>
      <c r="G43" s="257" t="n">
        <f aca="false">SUM(G47:G71)-I61-I68-I69</f>
        <v>0</v>
      </c>
      <c r="H43" s="257" t="n">
        <f aca="false">SUM(H47:H71)-L61-L68-L69</f>
        <v>0</v>
      </c>
      <c r="I43" s="257" t="n">
        <f aca="false">SUM(I47:I71)-M61-M68-M69</f>
        <v>0</v>
      </c>
      <c r="J43" s="257" t="n">
        <f aca="false">SUM(J47:J71)-N61-N68-N69</f>
        <v>0</v>
      </c>
      <c r="K43" s="257" t="n">
        <f aca="false">SUM(K47:K71)-O61-O68-O69</f>
        <v>0</v>
      </c>
      <c r="L43" s="257" t="n">
        <f aca="false">SUM(L47:L71)-P61-P68-P69</f>
        <v>0</v>
      </c>
      <c r="M43" s="257" t="n">
        <f aca="false">SUM(M47:M71)-Q61-Q68-Q69</f>
        <v>0</v>
      </c>
      <c r="N43" s="257" t="n">
        <f aca="false">SUM(N47:N71)-R61-R68-R69</f>
        <v>0</v>
      </c>
      <c r="O43" s="257" t="n">
        <f aca="false">SUM(O47:O71)-S61-S68-S69</f>
        <v>0</v>
      </c>
      <c r="P43" s="257" t="n">
        <f aca="false">SUM(P47:P71)-T61-T68-T69</f>
        <v>0</v>
      </c>
      <c r="Q43" s="257" t="n">
        <f aca="false">SUM(Q47:Q71)-Q61-Q68-Q69</f>
        <v>0</v>
      </c>
      <c r="R43" s="257" t="n">
        <f aca="false">SUM(R47:R71)-R61-R68-R69</f>
        <v>0</v>
      </c>
      <c r="S43" s="257" t="n">
        <f aca="false">SUM(S47:S71)-S61-S68-S69</f>
        <v>0</v>
      </c>
      <c r="T43" s="257" t="n">
        <f aca="false">SUM(T47:T71)-T61-T68-T69</f>
        <v>0</v>
      </c>
      <c r="U43" s="257" t="n">
        <f aca="false">SUM(U47:U71)-U61-U68-U69</f>
        <v>0</v>
      </c>
      <c r="V43" s="257" t="n">
        <f aca="false">SUM(V47:V71)-V61-V68-V69</f>
        <v>0</v>
      </c>
      <c r="W43" s="257" t="n">
        <f aca="false">SUM(W47:W71)-Z61-W68-W69</f>
        <v>0</v>
      </c>
      <c r="X43" s="257" t="n">
        <f aca="false">SUM(X47:X71)-X61-X68-X69</f>
        <v>0</v>
      </c>
      <c r="Y43" s="257" t="n">
        <f aca="false">SUM(Y47:Y71)-Y61-Y68-Y69</f>
        <v>0</v>
      </c>
      <c r="Z43" s="257" t="n">
        <f aca="false">SUM(Z47:Z71)-AB61-AB68-AB69</f>
        <v>0</v>
      </c>
      <c r="AA43" s="257" t="n">
        <f aca="false">SUM(AA47:AA71)-AC61-AC68-AC69</f>
        <v>0</v>
      </c>
      <c r="AB43" s="257" t="n">
        <f aca="false">SUM(AB47:AB71)-AB61-AB68-AB69</f>
        <v>0</v>
      </c>
      <c r="AC43" s="257" t="n">
        <f aca="false">SUM(AC47:AC71)-AC61-AC68-AC69</f>
        <v>0</v>
      </c>
      <c r="AD43" s="257" t="n">
        <f aca="false">SUM(AD47:AD71)-AD61-AD68-AD69</f>
        <v>0</v>
      </c>
      <c r="AE43" s="257" t="n">
        <f aca="false">SUM(AE47:AE71)-AE61-AE68-AE69</f>
        <v>0</v>
      </c>
      <c r="AF43" s="257" t="n">
        <f aca="false">SUM(AF47:AF71)-AF61-AF68-AF69</f>
        <v>0</v>
      </c>
      <c r="AG43" s="257" t="n">
        <f aca="false">SUM(AG47:AG71)-AG61-AG68-AG69</f>
        <v>0</v>
      </c>
      <c r="AH43" s="8"/>
      <c r="AI43" s="258" t="s">
        <v>415</v>
      </c>
      <c r="AJ43" s="259" t="s">
        <v>416</v>
      </c>
      <c r="AK43" s="8"/>
      <c r="AL43" s="22"/>
      <c r="AN43" s="8"/>
      <c r="AO43" s="8"/>
      <c r="AP43" s="8"/>
      <c r="AQ43" s="8"/>
      <c r="AR43" s="8"/>
      <c r="AS43" s="8"/>
    </row>
    <row r="44" customFormat="false" ht="12.75" hidden="false" customHeight="true" outlineLevel="0" collapsed="false">
      <c r="A44" s="260" t="s">
        <v>417</v>
      </c>
      <c r="B44" s="261" t="n">
        <f aca="false">B4</f>
        <v>36982</v>
      </c>
      <c r="C44" s="262" t="n">
        <f aca="false">B44</f>
        <v>36982</v>
      </c>
      <c r="D44" s="262" t="n">
        <f aca="false">C44+1</f>
        <v>36983</v>
      </c>
      <c r="E44" s="262" t="n">
        <f aca="false">D44+1</f>
        <v>36984</v>
      </c>
      <c r="F44" s="262" t="n">
        <f aca="false">E44+1</f>
        <v>36985</v>
      </c>
      <c r="G44" s="262" t="n">
        <f aca="false">F44+1</f>
        <v>36986</v>
      </c>
      <c r="H44" s="262" t="n">
        <f aca="false">G44+1</f>
        <v>36987</v>
      </c>
      <c r="I44" s="262" t="n">
        <f aca="false">H44+1</f>
        <v>36988</v>
      </c>
      <c r="J44" s="262" t="n">
        <f aca="false">I44+1</f>
        <v>36989</v>
      </c>
      <c r="K44" s="262" t="n">
        <f aca="false">J44+1</f>
        <v>36990</v>
      </c>
      <c r="L44" s="262" t="n">
        <f aca="false">K44+1</f>
        <v>36991</v>
      </c>
      <c r="M44" s="262" t="n">
        <f aca="false">L44+1</f>
        <v>36992</v>
      </c>
      <c r="N44" s="262" t="n">
        <f aca="false">M44+1</f>
        <v>36993</v>
      </c>
      <c r="O44" s="262" t="n">
        <f aca="false">N44+1</f>
        <v>36994</v>
      </c>
      <c r="P44" s="262" t="n">
        <f aca="false">O44+1</f>
        <v>36995</v>
      </c>
      <c r="Q44" s="262" t="n">
        <f aca="false">P44+1</f>
        <v>36996</v>
      </c>
      <c r="R44" s="262" t="n">
        <f aca="false">Q44+1</f>
        <v>36997</v>
      </c>
      <c r="S44" s="262" t="n">
        <f aca="false">R44+1</f>
        <v>36998</v>
      </c>
      <c r="T44" s="262" t="n">
        <f aca="false">S44+1</f>
        <v>36999</v>
      </c>
      <c r="U44" s="262" t="n">
        <f aca="false">T44+1</f>
        <v>37000</v>
      </c>
      <c r="V44" s="262" t="n">
        <f aca="false">U44+1</f>
        <v>37001</v>
      </c>
      <c r="W44" s="262" t="n">
        <f aca="false">V44+1</f>
        <v>37002</v>
      </c>
      <c r="X44" s="262" t="n">
        <f aca="false">W44+1</f>
        <v>37003</v>
      </c>
      <c r="Y44" s="262" t="n">
        <f aca="false">X44+1</f>
        <v>37004</v>
      </c>
      <c r="Z44" s="262" t="n">
        <f aca="false">Y44+1</f>
        <v>37005</v>
      </c>
      <c r="AA44" s="262" t="n">
        <f aca="false">Z44+1</f>
        <v>37006</v>
      </c>
      <c r="AB44" s="262" t="n">
        <f aca="false">AA44+1</f>
        <v>37007</v>
      </c>
      <c r="AC44" s="262" t="n">
        <f aca="false">AB44+1</f>
        <v>37008</v>
      </c>
      <c r="AD44" s="262" t="n">
        <f aca="false">AC44+1</f>
        <v>37009</v>
      </c>
      <c r="AE44" s="262" t="n">
        <f aca="false">AD44+1</f>
        <v>37010</v>
      </c>
      <c r="AF44" s="262" t="n">
        <f aca="false">AE44+1</f>
        <v>37011</v>
      </c>
      <c r="AG44" s="262" t="n">
        <f aca="false">AF44+1</f>
        <v>37012</v>
      </c>
      <c r="AH44" s="263"/>
      <c r="AI44" s="264" t="n">
        <v>1</v>
      </c>
      <c r="AJ44" s="265" t="s">
        <v>418</v>
      </c>
      <c r="AK44" s="263"/>
      <c r="AL44" s="266"/>
      <c r="AM44" s="263"/>
      <c r="AN44" s="263"/>
      <c r="AO44" s="263"/>
      <c r="AP44" s="263"/>
      <c r="AQ44" s="263"/>
      <c r="AR44" s="263"/>
      <c r="AS44" s="263"/>
      <c r="AT44" s="263"/>
      <c r="AU44" s="263"/>
      <c r="AV44" s="263"/>
      <c r="AW44" s="263"/>
      <c r="AX44" s="263"/>
      <c r="AY44" s="263"/>
      <c r="AZ44" s="263"/>
      <c r="BA44" s="263"/>
      <c r="BB44" s="263"/>
      <c r="BC44" s="263"/>
      <c r="BD44" s="263"/>
      <c r="BE44" s="263"/>
      <c r="BF44" s="263"/>
      <c r="BG44" s="263"/>
      <c r="BH44" s="263"/>
      <c r="BI44" s="263"/>
      <c r="BJ44" s="263"/>
      <c r="BK44" s="263"/>
      <c r="BL44" s="263"/>
      <c r="BM44" s="263"/>
      <c r="BN44" s="263"/>
      <c r="BO44" s="263"/>
      <c r="BP44" s="263"/>
      <c r="BQ44" s="263"/>
      <c r="BR44" s="263"/>
      <c r="BS44" s="263"/>
      <c r="BT44" s="263"/>
      <c r="BU44" s="263"/>
      <c r="BV44" s="263"/>
      <c r="BW44" s="263"/>
      <c r="BX44" s="263"/>
      <c r="BY44" s="263"/>
      <c r="BZ44" s="263"/>
      <c r="CA44" s="263"/>
      <c r="CB44" s="263"/>
      <c r="CC44" s="263"/>
      <c r="CD44" s="263"/>
      <c r="CE44" s="263"/>
      <c r="CF44" s="263"/>
      <c r="CG44" s="263"/>
      <c r="CH44" s="263"/>
      <c r="CI44" s="263"/>
      <c r="CJ44" s="263"/>
      <c r="CK44" s="263"/>
      <c r="CL44" s="263"/>
      <c r="CM44" s="263"/>
      <c r="CN44" s="263"/>
      <c r="CO44" s="263"/>
      <c r="CP44" s="263"/>
      <c r="CQ44" s="263"/>
      <c r="CR44" s="263"/>
      <c r="CS44" s="263"/>
      <c r="CT44" s="263"/>
      <c r="CU44" s="263"/>
      <c r="CV44" s="263"/>
      <c r="CW44" s="263"/>
      <c r="CX44" s="263"/>
      <c r="CY44" s="263"/>
      <c r="CZ44" s="263"/>
      <c r="DA44" s="263"/>
      <c r="DB44" s="263"/>
      <c r="DC44" s="263"/>
      <c r="DD44" s="263"/>
      <c r="DE44" s="263"/>
      <c r="DF44" s="263"/>
      <c r="DG44" s="263"/>
      <c r="DH44" s="263"/>
      <c r="DI44" s="263"/>
      <c r="DJ44" s="263"/>
      <c r="DK44" s="263"/>
      <c r="DL44" s="263"/>
      <c r="DM44" s="263"/>
      <c r="DN44" s="263"/>
      <c r="DO44" s="263"/>
      <c r="DP44" s="263"/>
      <c r="DQ44" s="263"/>
      <c r="DR44" s="263"/>
      <c r="DS44" s="263"/>
      <c r="DT44" s="263"/>
      <c r="DU44" s="263"/>
      <c r="DV44" s="263"/>
      <c r="DW44" s="263"/>
      <c r="DX44" s="263"/>
      <c r="DY44" s="263"/>
      <c r="DZ44" s="263"/>
      <c r="EA44" s="263"/>
      <c r="EB44" s="263"/>
      <c r="EC44" s="263"/>
      <c r="ED44" s="263"/>
      <c r="EE44" s="263"/>
      <c r="EF44" s="263"/>
      <c r="EG44" s="263"/>
      <c r="EH44" s="263"/>
      <c r="EI44" s="263"/>
      <c r="EJ44" s="263"/>
      <c r="EK44" s="263"/>
      <c r="EL44" s="263"/>
      <c r="EM44" s="263"/>
      <c r="EN44" s="263"/>
      <c r="EO44" s="263"/>
      <c r="EP44" s="263"/>
      <c r="EQ44" s="263"/>
      <c r="ER44" s="263"/>
      <c r="ES44" s="263"/>
      <c r="ET44" s="263"/>
      <c r="EU44" s="263"/>
      <c r="EV44" s="263"/>
      <c r="EW44" s="263"/>
      <c r="EX44" s="263"/>
      <c r="EY44" s="263"/>
      <c r="EZ44" s="263"/>
      <c r="FA44" s="263"/>
      <c r="FB44" s="263"/>
      <c r="FC44" s="263"/>
      <c r="FD44" s="263"/>
      <c r="FE44" s="263"/>
      <c r="FF44" s="263"/>
      <c r="FG44" s="263"/>
      <c r="FH44" s="263"/>
      <c r="FI44" s="263"/>
      <c r="FJ44" s="263"/>
      <c r="FK44" s="263"/>
      <c r="FL44" s="263"/>
      <c r="FM44" s="263"/>
      <c r="FN44" s="263"/>
      <c r="FO44" s="263"/>
      <c r="FP44" s="263"/>
      <c r="FQ44" s="263"/>
      <c r="FR44" s="263"/>
      <c r="FS44" s="263"/>
      <c r="FT44" s="263"/>
      <c r="FU44" s="263"/>
      <c r="FV44" s="263"/>
      <c r="FW44" s="263"/>
      <c r="FX44" s="263"/>
      <c r="FY44" s="263"/>
      <c r="FZ44" s="263"/>
      <c r="GA44" s="263"/>
      <c r="GB44" s="263"/>
      <c r="GC44" s="263"/>
      <c r="GD44" s="263"/>
      <c r="GE44" s="263"/>
      <c r="GF44" s="263"/>
      <c r="GG44" s="263"/>
      <c r="GH44" s="263"/>
      <c r="GI44" s="263"/>
      <c r="GJ44" s="263"/>
      <c r="GK44" s="263"/>
      <c r="GL44" s="263"/>
      <c r="GM44" s="263"/>
      <c r="GN44" s="263"/>
      <c r="GO44" s="263"/>
      <c r="GP44" s="263"/>
      <c r="GQ44" s="263"/>
      <c r="GR44" s="263"/>
      <c r="GS44" s="263"/>
      <c r="GT44" s="263"/>
      <c r="GU44" s="263"/>
      <c r="GV44" s="263"/>
      <c r="GW44" s="263"/>
      <c r="GX44" s="263"/>
      <c r="GY44" s="263"/>
      <c r="GZ44" s="263"/>
      <c r="HA44" s="263"/>
      <c r="HB44" s="263"/>
      <c r="HC44" s="263"/>
      <c r="HD44" s="263"/>
      <c r="HE44" s="263"/>
      <c r="HF44" s="263"/>
      <c r="HG44" s="263"/>
      <c r="HH44" s="263"/>
      <c r="HI44" s="263"/>
      <c r="HJ44" s="263"/>
      <c r="HK44" s="263"/>
      <c r="HL44" s="263"/>
      <c r="HM44" s="263"/>
      <c r="HN44" s="263"/>
      <c r="HO44" s="263"/>
      <c r="HP44" s="263"/>
      <c r="HQ44" s="263"/>
      <c r="HR44" s="263"/>
      <c r="HS44" s="263"/>
      <c r="HT44" s="263"/>
      <c r="HU44" s="263"/>
      <c r="HV44" s="263"/>
      <c r="HW44" s="263"/>
      <c r="HX44" s="263"/>
      <c r="HY44" s="263"/>
      <c r="HZ44" s="263"/>
      <c r="IA44" s="263"/>
      <c r="IB44" s="263"/>
      <c r="IC44" s="263"/>
      <c r="ID44" s="263"/>
      <c r="IE44" s="263"/>
      <c r="IF44" s="263"/>
      <c r="IG44" s="263"/>
      <c r="IH44" s="263"/>
      <c r="II44" s="263"/>
      <c r="IJ44" s="263"/>
      <c r="IK44" s="263"/>
      <c r="IL44" s="263"/>
      <c r="IM44" s="263"/>
      <c r="IN44" s="263"/>
      <c r="IO44" s="263"/>
      <c r="IP44" s="263"/>
      <c r="IQ44" s="263"/>
      <c r="IR44" s="263"/>
      <c r="IS44" s="263"/>
      <c r="IT44" s="263"/>
      <c r="IU44" s="263"/>
      <c r="IV44" s="263"/>
      <c r="IW44" s="263"/>
    </row>
    <row r="45" customFormat="false" ht="12.75" hidden="false" customHeight="true" outlineLevel="0" collapsed="false">
      <c r="A45" s="267"/>
      <c r="B45" s="267" t="n">
        <f aca="false">M38</f>
        <v>0</v>
      </c>
      <c r="C45" s="268" t="str">
        <f aca="false">LOOKUP((WEEKDAY(C44,1)),$AI$44:$AI$50,$AJ$44:$AJ$50)</f>
        <v>S</v>
      </c>
      <c r="D45" s="268" t="str">
        <f aca="false">LOOKUP((WEEKDAY(D44,1)),$AI$44:$AI$50,$AJ$44:$AJ$50)</f>
        <v>M</v>
      </c>
      <c r="E45" s="268" t="str">
        <f aca="false">LOOKUP((WEEKDAY(E44,1)),$AI$44:$AI$50,$AJ$44:$AJ$50)</f>
        <v>T</v>
      </c>
      <c r="F45" s="268" t="str">
        <f aca="false">LOOKUP((WEEKDAY(F44,1)),$AI$44:$AI$50,$AJ$44:$AJ$50)</f>
        <v>W</v>
      </c>
      <c r="G45" s="268" t="str">
        <f aca="false">LOOKUP((WEEKDAY(G44,1)),$AI$44:$AI$50,$AJ$44:$AJ$50)</f>
        <v>R</v>
      </c>
      <c r="H45" s="268" t="str">
        <f aca="false">LOOKUP((WEEKDAY(H44,1)),$AI$44:$AI$50,$AJ$44:$AJ$50)</f>
        <v>F</v>
      </c>
      <c r="I45" s="268" t="str">
        <f aca="false">LOOKUP((WEEKDAY(I44,1)),$AI$44:$AI$50,$AJ$44:$AJ$50)</f>
        <v>S</v>
      </c>
      <c r="J45" s="268" t="str">
        <f aca="false">LOOKUP((WEEKDAY(J44,1)),$AI$44:$AI$50,$AJ$44:$AJ$50)</f>
        <v>S</v>
      </c>
      <c r="K45" s="268" t="str">
        <f aca="false">LOOKUP((WEEKDAY(K44,1)),$AI$44:$AI$50,$AJ$44:$AJ$50)</f>
        <v>M</v>
      </c>
      <c r="L45" s="268" t="str">
        <f aca="false">LOOKUP((WEEKDAY(L44,1)),$AI$44:$AI$50,$AJ$44:$AJ$50)</f>
        <v>T</v>
      </c>
      <c r="M45" s="268" t="str">
        <f aca="false">LOOKUP((WEEKDAY(M44,1)),$AI$44:$AI$50,$AJ$44:$AJ$50)</f>
        <v>W</v>
      </c>
      <c r="N45" s="268" t="str">
        <f aca="false">LOOKUP((WEEKDAY(N44,1)),$AI$44:$AI$50,$AJ$44:$AJ$50)</f>
        <v>R</v>
      </c>
      <c r="O45" s="268" t="str">
        <f aca="false">LOOKUP((WEEKDAY(O44,1)),$AI$44:$AI$50,$AJ$44:$AJ$50)</f>
        <v>F</v>
      </c>
      <c r="P45" s="268" t="str">
        <f aca="false">LOOKUP((WEEKDAY(P44,1)),$AI$44:$AI$50,$AJ$44:$AJ$50)</f>
        <v>S</v>
      </c>
      <c r="Q45" s="268" t="str">
        <f aca="false">LOOKUP((WEEKDAY(Q44,1)),$AI$44:$AI$50,$AJ$44:$AJ$50)</f>
        <v>S</v>
      </c>
      <c r="R45" s="268" t="str">
        <f aca="false">LOOKUP((WEEKDAY(R44,1)),$AI$44:$AI$50,$AJ$44:$AJ$50)</f>
        <v>M</v>
      </c>
      <c r="S45" s="268" t="str">
        <f aca="false">LOOKUP((WEEKDAY(S44,1)),$AI$44:$AI$50,$AJ$44:$AJ$50)</f>
        <v>T</v>
      </c>
      <c r="T45" s="268" t="str">
        <f aca="false">LOOKUP((WEEKDAY(T44,1)),$AI$44:$AI$50,$AJ$44:$AJ$50)</f>
        <v>W</v>
      </c>
      <c r="U45" s="268" t="str">
        <f aca="false">LOOKUP((WEEKDAY(U44,1)),$AI$44:$AI$50,$AJ$44:$AJ$50)</f>
        <v>R</v>
      </c>
      <c r="V45" s="268" t="str">
        <f aca="false">LOOKUP((WEEKDAY(V44,1)),$AI$44:$AI$50,$AJ$44:$AJ$50)</f>
        <v>F</v>
      </c>
      <c r="W45" s="268" t="str">
        <f aca="false">LOOKUP((WEEKDAY(W44,1)),$AI$44:$AI$50,$AJ$44:$AJ$50)</f>
        <v>S</v>
      </c>
      <c r="X45" s="268" t="str">
        <f aca="false">LOOKUP((WEEKDAY(X44,1)),$AI$44:$AI$50,$AJ$44:$AJ$50)</f>
        <v>S</v>
      </c>
      <c r="Y45" s="268" t="str">
        <f aca="false">LOOKUP((WEEKDAY(Y44,1)),$AI$44:$AI$50,$AJ$44:$AJ$50)</f>
        <v>M</v>
      </c>
      <c r="Z45" s="268" t="str">
        <f aca="false">LOOKUP((WEEKDAY(Z44,1)),$AI$44:$AI$50,$AJ$44:$AJ$50)</f>
        <v>T</v>
      </c>
      <c r="AA45" s="268" t="str">
        <f aca="false">LOOKUP((WEEKDAY(AA44,1)),$AI$44:$AI$50,$AJ$44:$AJ$50)</f>
        <v>W</v>
      </c>
      <c r="AB45" s="268" t="str">
        <f aca="false">LOOKUP((WEEKDAY(AB44,1)),$AI$44:$AI$50,$AJ$44:$AJ$50)</f>
        <v>R</v>
      </c>
      <c r="AC45" s="268" t="str">
        <f aca="false">LOOKUP((WEEKDAY(AC44,1)),$AI$44:$AI$50,$AJ$44:$AJ$50)</f>
        <v>F</v>
      </c>
      <c r="AD45" s="268" t="str">
        <f aca="false">LOOKUP((WEEKDAY(AD44,1)),$AI$44:$AI$50,$AJ$44:$AJ$50)</f>
        <v>S</v>
      </c>
      <c r="AE45" s="268" t="str">
        <f aca="false">LOOKUP((WEEKDAY(AE44,1)),$AI$44:$AI$50,$AJ$44:$AJ$50)</f>
        <v>S</v>
      </c>
      <c r="AF45" s="268" t="str">
        <f aca="false">LOOKUP((WEEKDAY(AF44,1)),$AI$44:$AI$50,$AJ$44:$AJ$50)</f>
        <v>M</v>
      </c>
      <c r="AG45" s="268" t="str">
        <f aca="false">LOOKUP((WEEKDAY(AG44,1)),$AI$44:$AI$50,$AJ$44:$AJ$50)</f>
        <v>T</v>
      </c>
      <c r="AH45" s="8"/>
      <c r="AI45" s="269" t="n">
        <v>2</v>
      </c>
      <c r="AJ45" s="270" t="s">
        <v>419</v>
      </c>
      <c r="AK45" s="8"/>
      <c r="AL45" s="87"/>
      <c r="AN45" s="8"/>
      <c r="AO45" s="8"/>
      <c r="AP45" s="8"/>
      <c r="AQ45" s="8"/>
      <c r="AR45" s="8"/>
      <c r="AS45" s="8"/>
    </row>
    <row r="46" customFormat="false" ht="12.75" hidden="false" customHeight="true" outlineLevel="0" collapsed="false">
      <c r="A46" s="271"/>
      <c r="B46" s="272" t="s">
        <v>420</v>
      </c>
      <c r="C46" s="273"/>
      <c r="D46" s="273"/>
      <c r="E46" s="273"/>
      <c r="F46" s="273"/>
      <c r="G46" s="273"/>
      <c r="H46" s="273"/>
      <c r="I46" s="273"/>
      <c r="J46" s="273"/>
      <c r="K46" s="273"/>
      <c r="L46" s="273"/>
      <c r="M46" s="273"/>
      <c r="N46" s="273"/>
      <c r="O46" s="273"/>
      <c r="P46" s="273"/>
      <c r="Q46" s="273"/>
      <c r="R46" s="273"/>
      <c r="S46" s="273"/>
      <c r="T46" s="273"/>
      <c r="U46" s="273"/>
      <c r="V46" s="273"/>
      <c r="W46" s="273"/>
      <c r="X46" s="273"/>
      <c r="Y46" s="273"/>
      <c r="Z46" s="273"/>
      <c r="AA46" s="273"/>
      <c r="AB46" s="273"/>
      <c r="AC46" s="273"/>
      <c r="AD46" s="273"/>
      <c r="AE46" s="273"/>
      <c r="AF46" s="273"/>
      <c r="AG46" s="274"/>
      <c r="AH46" s="8"/>
      <c r="AI46" s="269" t="n">
        <v>3</v>
      </c>
      <c r="AJ46" s="270" t="s">
        <v>421</v>
      </c>
      <c r="AK46" s="8"/>
      <c r="AL46" s="87"/>
      <c r="AN46" s="8"/>
      <c r="AO46" s="8"/>
      <c r="AP46" s="8"/>
      <c r="AQ46" s="8"/>
      <c r="AR46" s="8"/>
      <c r="AS46" s="8"/>
    </row>
    <row r="47" customFormat="false" ht="12.75" hidden="false" customHeight="true" outlineLevel="0" collapsed="false">
      <c r="A47" s="218" t="s">
        <v>422</v>
      </c>
      <c r="B47" s="275" t="n">
        <f aca="false">SUM(C47:AG47)</f>
        <v>0</v>
      </c>
      <c r="C47" s="150"/>
      <c r="D47" s="150"/>
      <c r="F47" s="150"/>
      <c r="G47" s="150"/>
      <c r="H47" s="150"/>
      <c r="I47" s="150"/>
      <c r="J47" s="150"/>
      <c r="K47" s="150"/>
      <c r="L47" s="150"/>
      <c r="M47" s="150"/>
      <c r="N47" s="150"/>
      <c r="O47" s="150"/>
      <c r="P47" s="150"/>
      <c r="Q47" s="150"/>
      <c r="R47" s="150"/>
      <c r="S47" s="150"/>
      <c r="T47" s="150"/>
      <c r="U47" s="150"/>
      <c r="V47" s="150"/>
      <c r="X47" s="150"/>
      <c r="Y47" s="150"/>
      <c r="Z47" s="150"/>
      <c r="AA47" s="150"/>
      <c r="AB47" s="150"/>
      <c r="AC47" s="150"/>
      <c r="AD47" s="150"/>
      <c r="AE47" s="150"/>
      <c r="AF47" s="150"/>
      <c r="AG47" s="150"/>
      <c r="AH47" s="8"/>
      <c r="AI47" s="269" t="n">
        <v>4</v>
      </c>
      <c r="AJ47" s="270" t="s">
        <v>423</v>
      </c>
      <c r="AK47" s="8"/>
      <c r="AL47" s="132"/>
      <c r="AM47" s="9"/>
      <c r="AN47" s="10"/>
      <c r="AO47" s="8"/>
      <c r="AP47" s="8"/>
      <c r="AQ47" s="8"/>
      <c r="AR47" s="8"/>
      <c r="AS47" s="8"/>
      <c r="BB47" s="150"/>
    </row>
    <row r="48" customFormat="false" ht="12.75" hidden="false" customHeight="true" outlineLevel="0" collapsed="false">
      <c r="A48" s="276" t="s">
        <v>424</v>
      </c>
      <c r="B48" s="275" t="n">
        <f aca="false">SUM(C48:AG48)</f>
        <v>0</v>
      </c>
      <c r="C48" s="150"/>
      <c r="D48" s="150" t="n">
        <v>0</v>
      </c>
      <c r="E48" s="140" t="n">
        <v>0</v>
      </c>
      <c r="F48" s="150" t="n">
        <v>0</v>
      </c>
      <c r="G48" s="150" t="n">
        <v>0</v>
      </c>
      <c r="H48" s="150" t="n">
        <v>0</v>
      </c>
      <c r="I48" s="150"/>
      <c r="J48" s="150"/>
      <c r="K48" s="150" t="n">
        <v>0</v>
      </c>
      <c r="L48" s="150" t="n">
        <v>0</v>
      </c>
      <c r="M48" s="150" t="n">
        <v>0</v>
      </c>
      <c r="N48" s="150" t="n">
        <v>0</v>
      </c>
      <c r="O48" s="150"/>
      <c r="P48" s="150"/>
      <c r="Q48" s="150"/>
      <c r="R48" s="150" t="n">
        <v>0</v>
      </c>
      <c r="S48" s="150" t="n">
        <v>0</v>
      </c>
      <c r="T48" s="150" t="n">
        <v>0</v>
      </c>
      <c r="U48" s="150" t="n">
        <v>0</v>
      </c>
      <c r="V48" s="150" t="n">
        <v>0</v>
      </c>
      <c r="X48" s="150"/>
      <c r="Y48" s="150" t="n">
        <v>0</v>
      </c>
      <c r="Z48" s="150" t="n">
        <f aca="false">+Input!$H$11</f>
        <v>0</v>
      </c>
      <c r="AA48" s="150"/>
      <c r="AB48" s="150"/>
      <c r="AC48" s="150"/>
      <c r="AD48" s="150"/>
      <c r="AE48" s="150"/>
      <c r="AF48" s="150"/>
      <c r="AG48" s="150"/>
      <c r="AH48" s="8"/>
      <c r="AI48" s="269" t="n">
        <v>5</v>
      </c>
      <c r="AJ48" s="270" t="s">
        <v>425</v>
      </c>
      <c r="AK48" s="8"/>
      <c r="AL48" s="132"/>
      <c r="AM48" s="150"/>
      <c r="AN48" s="277"/>
      <c r="AO48" s="132"/>
      <c r="AP48" s="132"/>
      <c r="AQ48" s="132"/>
      <c r="AR48" s="132"/>
      <c r="AS48" s="132"/>
      <c r="AT48" s="145"/>
      <c r="AU48" s="145"/>
      <c r="BB48" s="150" t="n">
        <f aca="false">+Input!$H$11</f>
        <v>0</v>
      </c>
    </row>
    <row r="49" customFormat="false" ht="12.75" hidden="false" customHeight="true" outlineLevel="0" collapsed="false">
      <c r="A49" s="276" t="s">
        <v>426</v>
      </c>
      <c r="B49" s="275" t="n">
        <f aca="false">SUM(C49:AG49)</f>
        <v>0</v>
      </c>
      <c r="C49" s="150"/>
      <c r="D49" s="150"/>
      <c r="F49" s="150"/>
      <c r="G49" s="150"/>
      <c r="H49" s="150"/>
      <c r="I49" s="150"/>
      <c r="J49" s="150"/>
      <c r="K49" s="150"/>
      <c r="L49" s="150"/>
      <c r="M49" s="150"/>
      <c r="N49" s="150"/>
      <c r="O49" s="150"/>
      <c r="P49" s="150"/>
      <c r="Q49" s="150"/>
      <c r="R49" s="150"/>
      <c r="S49" s="150"/>
      <c r="T49" s="150"/>
      <c r="U49" s="150"/>
      <c r="V49" s="150"/>
      <c r="X49" s="150"/>
      <c r="Y49" s="150"/>
      <c r="Z49" s="150"/>
      <c r="AA49" s="150"/>
      <c r="AB49" s="150"/>
      <c r="AC49" s="150"/>
      <c r="AD49" s="150"/>
      <c r="AE49" s="150"/>
      <c r="AF49" s="150"/>
      <c r="AG49" s="150"/>
      <c r="AH49" s="8"/>
      <c r="AI49" s="269" t="n">
        <v>6</v>
      </c>
      <c r="AJ49" s="270" t="s">
        <v>427</v>
      </c>
      <c r="AK49" s="8"/>
      <c r="AL49" s="132"/>
      <c r="AM49" s="150"/>
      <c r="AN49" s="277"/>
      <c r="AO49" s="132"/>
      <c r="AP49" s="132"/>
      <c r="AQ49" s="132"/>
      <c r="AR49" s="132"/>
      <c r="AS49" s="132"/>
      <c r="AT49" s="145"/>
      <c r="AU49" s="145"/>
      <c r="BB49" s="150"/>
    </row>
    <row r="50" customFormat="false" ht="12.75" hidden="false" customHeight="true" outlineLevel="0" collapsed="false">
      <c r="A50" s="276" t="s">
        <v>428</v>
      </c>
      <c r="B50" s="275" t="n">
        <f aca="false">SUM(C50:AG50)</f>
        <v>0</v>
      </c>
      <c r="C50" s="150"/>
      <c r="D50" s="150"/>
      <c r="F50" s="150"/>
      <c r="G50" s="150"/>
      <c r="H50" s="150"/>
      <c r="I50" s="150"/>
      <c r="J50" s="150"/>
      <c r="K50" s="150"/>
      <c r="L50" s="150"/>
      <c r="M50" s="150"/>
      <c r="N50" s="150"/>
      <c r="O50" s="150"/>
      <c r="P50" s="150"/>
      <c r="Q50" s="150"/>
      <c r="R50" s="150"/>
      <c r="S50" s="150"/>
      <c r="T50" s="150"/>
      <c r="U50" s="150"/>
      <c r="V50" s="150"/>
      <c r="X50" s="150"/>
      <c r="Y50" s="150"/>
      <c r="Z50" s="150"/>
      <c r="AA50" s="150"/>
      <c r="AB50" s="150"/>
      <c r="AC50" s="150"/>
      <c r="AD50" s="150"/>
      <c r="AE50" s="150"/>
      <c r="AF50" s="150"/>
      <c r="AG50" s="150"/>
      <c r="AH50" s="8"/>
      <c r="AI50" s="278" t="n">
        <v>7</v>
      </c>
      <c r="AJ50" s="279" t="s">
        <v>418</v>
      </c>
      <c r="AK50" s="8"/>
      <c r="AL50" s="9"/>
      <c r="AM50" s="9"/>
      <c r="AN50" s="277"/>
      <c r="AO50" s="132"/>
      <c r="AP50" s="132"/>
      <c r="AQ50" s="132"/>
      <c r="AR50" s="132"/>
      <c r="AS50" s="132"/>
      <c r="AT50" s="145"/>
      <c r="AU50" s="145"/>
      <c r="BB50" s="150"/>
    </row>
    <row r="51" customFormat="false" ht="12.75" hidden="false" customHeight="true" outlineLevel="0" collapsed="false">
      <c r="A51" s="276" t="s">
        <v>429</v>
      </c>
      <c r="B51" s="275" t="n">
        <f aca="false">SUM(C51:AG51)</f>
        <v>0</v>
      </c>
      <c r="C51" s="150"/>
      <c r="D51" s="150"/>
      <c r="F51" s="150"/>
      <c r="G51" s="150"/>
      <c r="H51" s="150"/>
      <c r="I51" s="150"/>
      <c r="J51" s="150"/>
      <c r="K51" s="150"/>
      <c r="L51" s="150"/>
      <c r="M51" s="150"/>
      <c r="N51" s="150"/>
      <c r="O51" s="150"/>
      <c r="P51" s="150"/>
      <c r="Q51" s="150"/>
      <c r="R51" s="150"/>
      <c r="S51" s="150"/>
      <c r="T51" s="150"/>
      <c r="U51" s="150"/>
      <c r="V51" s="150"/>
      <c r="X51" s="150"/>
      <c r="Y51" s="150"/>
      <c r="Z51" s="150"/>
      <c r="AA51" s="150"/>
      <c r="AB51" s="150"/>
      <c r="AC51" s="150"/>
      <c r="AD51" s="150"/>
      <c r="AE51" s="150"/>
      <c r="AF51" s="150"/>
      <c r="AG51" s="150"/>
      <c r="AH51" s="8"/>
      <c r="AI51" s="145"/>
      <c r="AJ51" s="8"/>
      <c r="AK51" s="8"/>
      <c r="AL51" s="9"/>
      <c r="AM51" s="9"/>
      <c r="AN51" s="10"/>
      <c r="AO51" s="8"/>
      <c r="AP51" s="8"/>
      <c r="AQ51" s="8"/>
      <c r="AR51" s="8"/>
      <c r="AS51" s="8"/>
      <c r="BB51" s="150"/>
    </row>
    <row r="52" customFormat="false" ht="12.75" hidden="false" customHeight="true" outlineLevel="0" collapsed="false">
      <c r="A52" s="276" t="s">
        <v>430</v>
      </c>
      <c r="B52" s="275" t="n">
        <f aca="false">SUM(C52:AG52)</f>
        <v>0</v>
      </c>
      <c r="C52" s="150"/>
      <c r="D52" s="150"/>
      <c r="F52" s="150"/>
      <c r="G52" s="150"/>
      <c r="H52" s="150"/>
      <c r="I52" s="150"/>
      <c r="J52" s="150"/>
      <c r="K52" s="150"/>
      <c r="L52" s="150"/>
      <c r="M52" s="150"/>
      <c r="N52" s="150"/>
      <c r="O52" s="150"/>
      <c r="P52" s="150"/>
      <c r="Q52" s="150"/>
      <c r="R52" s="150"/>
      <c r="S52" s="150"/>
      <c r="T52" s="150"/>
      <c r="U52" s="150"/>
      <c r="V52" s="150"/>
      <c r="X52" s="150"/>
      <c r="Y52" s="150"/>
      <c r="Z52" s="150"/>
      <c r="AA52" s="150"/>
      <c r="AB52" s="150"/>
      <c r="AC52" s="150"/>
      <c r="AD52" s="150"/>
      <c r="AE52" s="150"/>
      <c r="AF52" s="150"/>
      <c r="AG52" s="150"/>
      <c r="AH52" s="8"/>
      <c r="AI52" s="145"/>
      <c r="AJ52" s="8"/>
      <c r="AK52" s="8"/>
      <c r="AL52" s="9"/>
      <c r="AM52" s="9"/>
      <c r="AN52" s="10"/>
      <c r="AO52" s="8"/>
      <c r="AP52" s="8"/>
      <c r="AQ52" s="8"/>
      <c r="AR52" s="8"/>
      <c r="AS52" s="8"/>
      <c r="BB52" s="150"/>
    </row>
    <row r="53" customFormat="false" ht="12.75" hidden="false" customHeight="true" outlineLevel="0" collapsed="false">
      <c r="A53" s="218" t="s">
        <v>272</v>
      </c>
      <c r="B53" s="275" t="n">
        <f aca="false">SUM(C53:AG53)</f>
        <v>0</v>
      </c>
      <c r="C53" s="150"/>
      <c r="D53" s="150" t="n">
        <v>0</v>
      </c>
      <c r="E53" s="140" t="n">
        <v>0</v>
      </c>
      <c r="F53" s="150" t="n">
        <v>0</v>
      </c>
      <c r="G53" s="150" t="n">
        <v>0</v>
      </c>
      <c r="H53" s="150" t="n">
        <v>0</v>
      </c>
      <c r="I53" s="150"/>
      <c r="J53" s="150"/>
      <c r="K53" s="150" t="n">
        <v>0</v>
      </c>
      <c r="L53" s="150" t="n">
        <v>0</v>
      </c>
      <c r="M53" s="150" t="n">
        <v>0</v>
      </c>
      <c r="N53" s="150" t="n">
        <v>0</v>
      </c>
      <c r="O53" s="150"/>
      <c r="P53" s="150"/>
      <c r="Q53" s="150"/>
      <c r="R53" s="150" t="n">
        <v>0</v>
      </c>
      <c r="S53" s="150" t="n">
        <v>0</v>
      </c>
      <c r="T53" s="150" t="n">
        <v>0</v>
      </c>
      <c r="U53" s="150" t="n">
        <v>0</v>
      </c>
      <c r="V53" s="150" t="n">
        <v>0</v>
      </c>
      <c r="X53" s="150"/>
      <c r="Y53" s="150" t="n">
        <v>0</v>
      </c>
      <c r="Z53" s="150" t="n">
        <f aca="false">+Input!$H$13</f>
        <v>0</v>
      </c>
      <c r="AA53" s="150"/>
      <c r="AB53" s="150"/>
      <c r="AC53" s="150"/>
      <c r="AD53" s="150"/>
      <c r="AE53" s="150"/>
      <c r="AF53" s="150"/>
      <c r="AG53" s="150"/>
      <c r="AH53" s="8"/>
      <c r="AI53" s="280" t="s">
        <v>431</v>
      </c>
      <c r="AJ53" s="281"/>
      <c r="AK53" s="282"/>
      <c r="AL53" s="283"/>
      <c r="AM53" s="14"/>
      <c r="AN53" s="10"/>
      <c r="AO53" s="8"/>
      <c r="AP53" s="8"/>
      <c r="AQ53" s="8"/>
      <c r="AR53" s="8"/>
      <c r="AS53" s="8"/>
      <c r="BB53" s="150" t="n">
        <f aca="false">+Input!$H$13</f>
        <v>0</v>
      </c>
    </row>
    <row r="54" customFormat="false" ht="12.75" hidden="false" customHeight="true" outlineLevel="0" collapsed="false">
      <c r="A54" s="218" t="s">
        <v>273</v>
      </c>
      <c r="B54" s="275" t="n">
        <f aca="false">SUM(C54:AG54)</f>
        <v>0</v>
      </c>
      <c r="C54" s="150"/>
      <c r="D54" s="150" t="n">
        <v>0</v>
      </c>
      <c r="E54" s="140" t="n">
        <v>0</v>
      </c>
      <c r="F54" s="150" t="n">
        <v>0</v>
      </c>
      <c r="G54" s="150" t="n">
        <v>0</v>
      </c>
      <c r="H54" s="150" t="n">
        <v>0</v>
      </c>
      <c r="I54" s="150"/>
      <c r="J54" s="150"/>
      <c r="K54" s="150" t="n">
        <v>0</v>
      </c>
      <c r="L54" s="150" t="n">
        <v>0</v>
      </c>
      <c r="M54" s="150" t="n">
        <v>0</v>
      </c>
      <c r="N54" s="150" t="n">
        <v>0</v>
      </c>
      <c r="O54" s="150"/>
      <c r="P54" s="150"/>
      <c r="Q54" s="150"/>
      <c r="R54" s="150" t="n">
        <v>0</v>
      </c>
      <c r="S54" s="150" t="n">
        <v>0</v>
      </c>
      <c r="T54" s="150" t="n">
        <v>0</v>
      </c>
      <c r="U54" s="150" t="n">
        <v>0</v>
      </c>
      <c r="V54" s="150" t="n">
        <v>0</v>
      </c>
      <c r="X54" s="150"/>
      <c r="Y54" s="150" t="n">
        <v>0</v>
      </c>
      <c r="Z54" s="150" t="n">
        <f aca="false">+Input!$H$14</f>
        <v>0</v>
      </c>
      <c r="AA54" s="150"/>
      <c r="AB54" s="150"/>
      <c r="AC54" s="150"/>
      <c r="AD54" s="150"/>
      <c r="AE54" s="150"/>
      <c r="AF54" s="150"/>
      <c r="AG54" s="150"/>
      <c r="AH54" s="8"/>
      <c r="AI54" s="284" t="s">
        <v>432</v>
      </c>
      <c r="AJ54" s="285" t="s">
        <v>433</v>
      </c>
      <c r="AK54" s="286" t="s">
        <v>434</v>
      </c>
      <c r="AL54" s="287" t="s">
        <v>435</v>
      </c>
      <c r="AM54" s="288" t="s">
        <v>436</v>
      </c>
      <c r="AN54" s="10"/>
      <c r="AO54" s="8"/>
      <c r="AP54" s="8"/>
      <c r="AQ54" s="8"/>
      <c r="AR54" s="8"/>
      <c r="AS54" s="8"/>
      <c r="BB54" s="150" t="n">
        <f aca="false">+Input!$H$14</f>
        <v>0</v>
      </c>
    </row>
    <row r="55" customFormat="false" ht="12.75" hidden="false" customHeight="true" outlineLevel="0" collapsed="false">
      <c r="A55" s="218" t="s">
        <v>274</v>
      </c>
      <c r="B55" s="275" t="n">
        <f aca="false">SUM(C55:AG55)</f>
        <v>0</v>
      </c>
      <c r="C55" s="150"/>
      <c r="D55" s="150" t="n">
        <v>0</v>
      </c>
      <c r="E55" s="140" t="n">
        <v>0</v>
      </c>
      <c r="F55" s="150" t="n">
        <v>0</v>
      </c>
      <c r="G55" s="150" t="n">
        <v>0</v>
      </c>
      <c r="H55" s="150" t="n">
        <v>0</v>
      </c>
      <c r="I55" s="150"/>
      <c r="J55" s="150"/>
      <c r="K55" s="150" t="n">
        <v>0</v>
      </c>
      <c r="L55" s="150" t="n">
        <v>0</v>
      </c>
      <c r="M55" s="150" t="n">
        <v>0</v>
      </c>
      <c r="N55" s="150" t="n">
        <v>0</v>
      </c>
      <c r="O55" s="150"/>
      <c r="P55" s="150"/>
      <c r="Q55" s="150"/>
      <c r="R55" s="150" t="n">
        <v>0</v>
      </c>
      <c r="S55" s="150" t="n">
        <v>0</v>
      </c>
      <c r="T55" s="150" t="n">
        <v>0</v>
      </c>
      <c r="U55" s="150" t="n">
        <v>0</v>
      </c>
      <c r="V55" s="150" t="n">
        <v>0</v>
      </c>
      <c r="X55" s="150"/>
      <c r="Y55" s="150" t="n">
        <v>0</v>
      </c>
      <c r="Z55" s="150" t="n">
        <f aca="false">+Input!$H$15</f>
        <v>0</v>
      </c>
      <c r="AA55" s="150"/>
      <c r="AB55" s="150"/>
      <c r="AC55" s="150"/>
      <c r="AD55" s="150"/>
      <c r="AE55" s="150"/>
      <c r="AF55" s="150"/>
      <c r="AG55" s="150"/>
      <c r="AH55" s="8"/>
      <c r="AI55" s="289" t="n">
        <v>36129</v>
      </c>
      <c r="AJ55" s="290" t="n">
        <v>-70800</v>
      </c>
      <c r="AK55" s="282" t="s">
        <v>260</v>
      </c>
      <c r="AL55" s="283" t="n">
        <v>36100</v>
      </c>
      <c r="AM55" s="14" t="s">
        <v>518</v>
      </c>
      <c r="AN55" s="10" t="s">
        <v>519</v>
      </c>
      <c r="AO55" s="8"/>
      <c r="AP55" s="8"/>
      <c r="AQ55" s="8"/>
      <c r="AR55" s="8"/>
      <c r="AS55" s="8"/>
      <c r="BB55" s="150" t="n">
        <f aca="false">+Input!$H$15</f>
        <v>0</v>
      </c>
    </row>
    <row r="56" customFormat="false" ht="12.75" hidden="false" customHeight="true" outlineLevel="0" collapsed="false">
      <c r="A56" s="218" t="s">
        <v>275</v>
      </c>
      <c r="B56" s="275" t="n">
        <f aca="false">SUM(C56:AG56)</f>
        <v>0</v>
      </c>
      <c r="C56" s="150"/>
      <c r="D56" s="150" t="n">
        <v>0</v>
      </c>
      <c r="E56" s="140" t="n">
        <v>0</v>
      </c>
      <c r="F56" s="150" t="n">
        <v>0</v>
      </c>
      <c r="G56" s="150" t="n">
        <v>0</v>
      </c>
      <c r="H56" s="150" t="n">
        <v>0</v>
      </c>
      <c r="I56" s="150"/>
      <c r="J56" s="150"/>
      <c r="K56" s="150" t="n">
        <v>0</v>
      </c>
      <c r="L56" s="150" t="n">
        <v>0</v>
      </c>
      <c r="M56" s="150" t="n">
        <v>0</v>
      </c>
      <c r="N56" s="150" t="n">
        <v>0</v>
      </c>
      <c r="O56" s="150"/>
      <c r="P56" s="150"/>
      <c r="Q56" s="150"/>
      <c r="R56" s="150" t="n">
        <v>0</v>
      </c>
      <c r="S56" s="150" t="n">
        <v>0</v>
      </c>
      <c r="T56" s="150" t="n">
        <v>0</v>
      </c>
      <c r="U56" s="150" t="n">
        <v>0</v>
      </c>
      <c r="V56" s="150" t="n">
        <v>0</v>
      </c>
      <c r="X56" s="150"/>
      <c r="Y56" s="150" t="n">
        <v>0</v>
      </c>
      <c r="Z56" s="150" t="n">
        <f aca="false">+Input!$H$16</f>
        <v>0</v>
      </c>
      <c r="AA56" s="150"/>
      <c r="AB56" s="150"/>
      <c r="AC56" s="150"/>
      <c r="AD56" s="150"/>
      <c r="AE56" s="150"/>
      <c r="AF56" s="150"/>
      <c r="AG56" s="150"/>
      <c r="AH56" s="8"/>
      <c r="AI56" s="289" t="n">
        <v>36137</v>
      </c>
      <c r="AJ56" s="290" t="n">
        <v>-19220</v>
      </c>
      <c r="AK56" s="282" t="s">
        <v>260</v>
      </c>
      <c r="AL56" s="283" t="n">
        <v>36130</v>
      </c>
      <c r="AM56" s="14" t="s">
        <v>518</v>
      </c>
      <c r="AN56" s="10"/>
      <c r="AO56" s="8"/>
      <c r="AP56" s="8"/>
      <c r="AQ56" s="8"/>
      <c r="AR56" s="8"/>
      <c r="AS56" s="8"/>
      <c r="BB56" s="150" t="n">
        <f aca="false">+Input!$H$16</f>
        <v>0</v>
      </c>
    </row>
    <row r="57" customFormat="false" ht="12.75" hidden="false" customHeight="true" outlineLevel="0" collapsed="false">
      <c r="A57" s="276" t="s">
        <v>276</v>
      </c>
      <c r="B57" s="275" t="n">
        <f aca="false">SUM(C57:AG57)</f>
        <v>0</v>
      </c>
      <c r="C57" s="150"/>
      <c r="D57" s="150" t="n">
        <v>0</v>
      </c>
      <c r="E57" s="140" t="n">
        <v>0</v>
      </c>
      <c r="F57" s="150" t="n">
        <v>0</v>
      </c>
      <c r="G57" s="150" t="n">
        <v>0</v>
      </c>
      <c r="H57" s="150" t="n">
        <v>0</v>
      </c>
      <c r="I57" s="150"/>
      <c r="J57" s="150"/>
      <c r="K57" s="150" t="n">
        <v>0</v>
      </c>
      <c r="L57" s="150" t="n">
        <v>0</v>
      </c>
      <c r="M57" s="150" t="n">
        <v>0</v>
      </c>
      <c r="N57" s="150" t="n">
        <v>0</v>
      </c>
      <c r="O57" s="150"/>
      <c r="P57" s="150"/>
      <c r="Q57" s="150"/>
      <c r="R57" s="150" t="n">
        <v>0</v>
      </c>
      <c r="S57" s="150" t="n">
        <v>0</v>
      </c>
      <c r="T57" s="150" t="n">
        <v>0</v>
      </c>
      <c r="U57" s="150" t="n">
        <v>0</v>
      </c>
      <c r="V57" s="150" t="n">
        <v>0</v>
      </c>
      <c r="X57" s="150"/>
      <c r="Y57" s="150" t="n">
        <v>0</v>
      </c>
      <c r="Z57" s="150" t="n">
        <f aca="false">+Input!$H$17</f>
        <v>0</v>
      </c>
      <c r="AA57" s="150"/>
      <c r="AB57" s="150"/>
      <c r="AC57" s="150"/>
      <c r="AD57" s="150"/>
      <c r="AE57" s="150"/>
      <c r="AF57" s="150"/>
      <c r="AG57" s="150"/>
      <c r="AH57" s="8"/>
      <c r="AI57" s="289"/>
      <c r="AJ57" s="290"/>
      <c r="AK57" s="282"/>
      <c r="AL57" s="283"/>
      <c r="AM57" s="14"/>
      <c r="AN57" s="10"/>
      <c r="AO57" s="8"/>
      <c r="AP57" s="8"/>
      <c r="AQ57" s="8"/>
      <c r="AR57" s="8"/>
      <c r="AS57" s="8"/>
      <c r="BB57" s="150" t="n">
        <f aca="false">+Input!$H$17</f>
        <v>0</v>
      </c>
    </row>
    <row r="58" customFormat="false" ht="12.75" hidden="false" customHeight="true" outlineLevel="0" collapsed="false">
      <c r="A58" s="276" t="s">
        <v>438</v>
      </c>
      <c r="B58" s="275" t="n">
        <f aca="false">SUM(C58:AG58)</f>
        <v>0</v>
      </c>
      <c r="C58" s="150"/>
      <c r="D58" s="150" t="n">
        <v>0</v>
      </c>
      <c r="E58" s="140" t="n">
        <v>0</v>
      </c>
      <c r="F58" s="150" t="n">
        <v>0</v>
      </c>
      <c r="G58" s="150" t="n">
        <v>0</v>
      </c>
      <c r="H58" s="150" t="n">
        <v>0</v>
      </c>
      <c r="I58" s="150"/>
      <c r="J58" s="150"/>
      <c r="K58" s="150" t="n">
        <v>0</v>
      </c>
      <c r="L58" s="150" t="n">
        <v>0</v>
      </c>
      <c r="M58" s="150" t="n">
        <v>0</v>
      </c>
      <c r="N58" s="150" t="n">
        <v>0</v>
      </c>
      <c r="O58" s="150"/>
      <c r="P58" s="150"/>
      <c r="Q58" s="150"/>
      <c r="R58" s="150" t="n">
        <v>0</v>
      </c>
      <c r="S58" s="150" t="n">
        <v>0</v>
      </c>
      <c r="T58" s="150" t="n">
        <v>0</v>
      </c>
      <c r="U58" s="150" t="n">
        <v>0</v>
      </c>
      <c r="V58" s="150" t="n">
        <v>0</v>
      </c>
      <c r="X58" s="150"/>
      <c r="Y58" s="150" t="n">
        <v>0</v>
      </c>
      <c r="Z58" s="150" t="n">
        <f aca="false">+Input!$H$18</f>
        <v>0</v>
      </c>
      <c r="AA58" s="150"/>
      <c r="AB58" s="150"/>
      <c r="AC58" s="150"/>
      <c r="AD58" s="150"/>
      <c r="AE58" s="150"/>
      <c r="AF58" s="150"/>
      <c r="AG58" s="150"/>
      <c r="AH58" s="8"/>
      <c r="AI58" s="289"/>
      <c r="AJ58" s="290"/>
      <c r="AK58" s="282"/>
      <c r="AL58" s="283"/>
      <c r="AM58" s="14"/>
      <c r="AN58" s="277"/>
      <c r="AO58" s="132"/>
      <c r="AP58" s="132"/>
      <c r="AQ58" s="132"/>
      <c r="AR58" s="132"/>
      <c r="AS58" s="132"/>
      <c r="AT58" s="145"/>
      <c r="AU58" s="145"/>
      <c r="AV58" s="145"/>
      <c r="AW58" s="145"/>
      <c r="AX58" s="145"/>
      <c r="BB58" s="150" t="n">
        <f aca="false">+Input!$H$18</f>
        <v>0</v>
      </c>
    </row>
    <row r="59" customFormat="false" ht="12.75" hidden="false" customHeight="true" outlineLevel="0" collapsed="false">
      <c r="A59" s="276" t="s">
        <v>278</v>
      </c>
      <c r="B59" s="275" t="n">
        <f aca="false">SUM(C59:AG59)</f>
        <v>0</v>
      </c>
      <c r="C59" s="150"/>
      <c r="D59" s="150" t="n">
        <v>0</v>
      </c>
      <c r="E59" s="140" t="n">
        <v>0</v>
      </c>
      <c r="F59" s="150" t="n">
        <v>0</v>
      </c>
      <c r="G59" s="150" t="n">
        <v>0</v>
      </c>
      <c r="H59" s="150" t="n">
        <v>0</v>
      </c>
      <c r="I59" s="150"/>
      <c r="J59" s="150"/>
      <c r="K59" s="150" t="n">
        <v>0</v>
      </c>
      <c r="L59" s="150" t="n">
        <v>0</v>
      </c>
      <c r="M59" s="150" t="n">
        <v>0</v>
      </c>
      <c r="N59" s="150" t="n">
        <v>0</v>
      </c>
      <c r="O59" s="150"/>
      <c r="P59" s="150"/>
      <c r="Q59" s="150"/>
      <c r="R59" s="150" t="n">
        <v>0</v>
      </c>
      <c r="S59" s="150" t="n">
        <v>0</v>
      </c>
      <c r="T59" s="150" t="n">
        <v>0</v>
      </c>
      <c r="U59" s="150" t="n">
        <v>0</v>
      </c>
      <c r="V59" s="150" t="n">
        <v>0</v>
      </c>
      <c r="X59" s="150"/>
      <c r="Y59" s="150" t="n">
        <v>0</v>
      </c>
      <c r="Z59" s="150" t="n">
        <f aca="false">+Input!$H$19</f>
        <v>0</v>
      </c>
      <c r="AA59" s="150"/>
      <c r="AB59" s="150"/>
      <c r="AC59" s="150"/>
      <c r="AD59" s="150"/>
      <c r="AE59" s="150"/>
      <c r="AF59" s="150"/>
      <c r="AG59" s="150"/>
      <c r="AH59" s="8"/>
      <c r="AI59" s="289"/>
      <c r="AJ59" s="291"/>
      <c r="AK59" s="282"/>
      <c r="AL59" s="283"/>
      <c r="AM59" s="14"/>
      <c r="AN59" s="277"/>
      <c r="AO59" s="132"/>
      <c r="AP59" s="132"/>
      <c r="AQ59" s="132"/>
      <c r="AR59" s="132"/>
      <c r="AS59" s="132"/>
      <c r="AT59" s="145"/>
      <c r="AU59" s="145"/>
      <c r="AV59" s="145"/>
      <c r="AW59" s="145"/>
      <c r="AX59" s="145"/>
      <c r="BB59" s="150" t="n">
        <f aca="false">+Input!$H$19</f>
        <v>0</v>
      </c>
    </row>
    <row r="60" customFormat="false" ht="12.75" hidden="false" customHeight="true" outlineLevel="0" collapsed="false">
      <c r="A60" s="276" t="s">
        <v>279</v>
      </c>
      <c r="B60" s="275" t="n">
        <f aca="false">SUM(C60:AG60)</f>
        <v>0</v>
      </c>
      <c r="C60" s="150"/>
      <c r="D60" s="150" t="n">
        <v>0</v>
      </c>
      <c r="E60" s="140" t="n">
        <v>0</v>
      </c>
      <c r="F60" s="150" t="n">
        <v>0</v>
      </c>
      <c r="G60" s="150" t="n">
        <v>0</v>
      </c>
      <c r="H60" s="150" t="n">
        <v>0</v>
      </c>
      <c r="I60" s="150"/>
      <c r="J60" s="150"/>
      <c r="K60" s="150" t="n">
        <v>0</v>
      </c>
      <c r="L60" s="150" t="n">
        <v>0</v>
      </c>
      <c r="M60" s="150" t="n">
        <v>0</v>
      </c>
      <c r="N60" s="150" t="n">
        <v>0</v>
      </c>
      <c r="O60" s="150"/>
      <c r="P60" s="150"/>
      <c r="Q60" s="150"/>
      <c r="R60" s="150" t="n">
        <v>0</v>
      </c>
      <c r="S60" s="150" t="n">
        <v>0</v>
      </c>
      <c r="T60" s="150" t="n">
        <v>0</v>
      </c>
      <c r="U60" s="150" t="n">
        <v>0</v>
      </c>
      <c r="V60" s="150" t="n">
        <v>0</v>
      </c>
      <c r="X60" s="150"/>
      <c r="Y60" s="150" t="n">
        <v>0</v>
      </c>
      <c r="Z60" s="150" t="n">
        <f aca="false">+Input!$H$20</f>
        <v>0</v>
      </c>
      <c r="AA60" s="150"/>
      <c r="AB60" s="150"/>
      <c r="AC60" s="150"/>
      <c r="AD60" s="150"/>
      <c r="AE60" s="150"/>
      <c r="AF60" s="150"/>
      <c r="AG60" s="150"/>
      <c r="AH60" s="8"/>
      <c r="AI60" s="289"/>
      <c r="AJ60" s="290"/>
      <c r="AK60" s="282"/>
      <c r="AL60" s="283"/>
      <c r="AM60" s="14"/>
      <c r="AN60" s="277"/>
      <c r="AO60" s="132"/>
      <c r="AP60" s="132"/>
      <c r="AQ60" s="132"/>
      <c r="AR60" s="132"/>
      <c r="AS60" s="132"/>
      <c r="AT60" s="145"/>
      <c r="AU60" s="145"/>
      <c r="AV60" s="145"/>
      <c r="AW60" s="145"/>
      <c r="AX60" s="145"/>
      <c r="BB60" s="150" t="n">
        <f aca="false">+Input!$H$20</f>
        <v>0</v>
      </c>
    </row>
    <row r="61" customFormat="false" ht="12.75" hidden="false" customHeight="true" outlineLevel="0" collapsed="false">
      <c r="A61" s="276" t="s">
        <v>439</v>
      </c>
      <c r="B61" s="275" t="n">
        <f aca="false">SUM(C61:AG61)</f>
        <v>0</v>
      </c>
      <c r="C61" s="150"/>
      <c r="D61" s="150" t="n">
        <v>0</v>
      </c>
      <c r="E61" s="140" t="n">
        <v>0</v>
      </c>
      <c r="F61" s="150" t="n">
        <v>0</v>
      </c>
      <c r="G61" s="150" t="n">
        <v>0</v>
      </c>
      <c r="H61" s="150" t="n">
        <v>0</v>
      </c>
      <c r="I61" s="150"/>
      <c r="J61" s="150"/>
      <c r="K61" s="150" t="n">
        <v>0</v>
      </c>
      <c r="L61" s="150" t="n">
        <v>0</v>
      </c>
      <c r="M61" s="150" t="n">
        <v>0</v>
      </c>
      <c r="N61" s="150" t="n">
        <v>0</v>
      </c>
      <c r="O61" s="150"/>
      <c r="P61" s="150"/>
      <c r="Q61" s="150"/>
      <c r="R61" s="150" t="n">
        <v>0</v>
      </c>
      <c r="S61" s="150" t="n">
        <v>0</v>
      </c>
      <c r="T61" s="150" t="n">
        <v>0</v>
      </c>
      <c r="U61" s="150" t="n">
        <v>0</v>
      </c>
      <c r="V61" s="150" t="n">
        <v>0</v>
      </c>
      <c r="X61" s="150"/>
      <c r="Y61" s="150" t="n">
        <v>0</v>
      </c>
      <c r="Z61" s="150" t="n">
        <f aca="false">+Input!$H$21</f>
        <v>0</v>
      </c>
      <c r="AA61" s="150"/>
      <c r="AB61" s="150"/>
      <c r="AC61" s="150"/>
      <c r="AD61" s="150"/>
      <c r="AE61" s="150"/>
      <c r="AF61" s="150"/>
      <c r="AG61" s="150"/>
      <c r="AH61" s="8"/>
      <c r="AI61" s="289"/>
      <c r="AJ61" s="290"/>
      <c r="AK61" s="282"/>
      <c r="AL61" s="283"/>
      <c r="AM61" s="14"/>
      <c r="AN61" s="10"/>
      <c r="AO61" s="8"/>
      <c r="AP61" s="8"/>
      <c r="AQ61" s="8"/>
      <c r="AR61" s="8"/>
      <c r="AS61" s="8"/>
      <c r="BB61" s="150" t="n">
        <f aca="false">+Input!$H$21</f>
        <v>0</v>
      </c>
    </row>
    <row r="62" customFormat="false" ht="12.75" hidden="false" customHeight="true" outlineLevel="0" collapsed="false">
      <c r="A62" s="276" t="s">
        <v>281</v>
      </c>
      <c r="B62" s="275" t="n">
        <f aca="false">SUM(C62:AG62)</f>
        <v>0</v>
      </c>
      <c r="C62" s="150"/>
      <c r="D62" s="150" t="n">
        <v>0</v>
      </c>
      <c r="E62" s="140" t="n">
        <v>0</v>
      </c>
      <c r="F62" s="150" t="n">
        <v>0</v>
      </c>
      <c r="G62" s="150" t="n">
        <v>0</v>
      </c>
      <c r="H62" s="150" t="n">
        <v>0</v>
      </c>
      <c r="I62" s="150"/>
      <c r="J62" s="150"/>
      <c r="K62" s="150" t="n">
        <v>0</v>
      </c>
      <c r="L62" s="150" t="n">
        <v>0</v>
      </c>
      <c r="M62" s="150" t="n">
        <v>0</v>
      </c>
      <c r="N62" s="150" t="n">
        <v>0</v>
      </c>
      <c r="O62" s="150"/>
      <c r="P62" s="150"/>
      <c r="Q62" s="150"/>
      <c r="R62" s="150" t="n">
        <v>0</v>
      </c>
      <c r="S62" s="150" t="n">
        <v>0</v>
      </c>
      <c r="T62" s="150" t="n">
        <v>0</v>
      </c>
      <c r="U62" s="150" t="n">
        <v>0</v>
      </c>
      <c r="V62" s="150" t="n">
        <v>0</v>
      </c>
      <c r="X62" s="150"/>
      <c r="Y62" s="150" t="n">
        <v>0</v>
      </c>
      <c r="Z62" s="150" t="n">
        <f aca="false">+Input!$H$22+Input!$H$23</f>
        <v>0</v>
      </c>
      <c r="AA62" s="150"/>
      <c r="AB62" s="150"/>
      <c r="AC62" s="150"/>
      <c r="AD62" s="150"/>
      <c r="AE62" s="150"/>
      <c r="AF62" s="150"/>
      <c r="AG62" s="150"/>
      <c r="AH62" s="8"/>
      <c r="AI62" s="292"/>
      <c r="AJ62" s="281"/>
      <c r="AK62" s="282"/>
      <c r="AL62" s="283"/>
      <c r="AM62" s="14"/>
      <c r="AN62" s="10"/>
      <c r="AO62" s="10"/>
      <c r="AP62" s="8"/>
      <c r="AQ62" s="8"/>
      <c r="AR62" s="8"/>
      <c r="AS62" s="8"/>
      <c r="BB62" s="150" t="n">
        <f aca="false">+Input!$H$22+Input!$H$23</f>
        <v>0</v>
      </c>
    </row>
    <row r="63" customFormat="false" ht="12.75" hidden="false" customHeight="true" outlineLevel="0" collapsed="false">
      <c r="A63" s="276" t="s">
        <v>393</v>
      </c>
      <c r="B63" s="275" t="n">
        <f aca="false">SUM(C63:AG63)</f>
        <v>0</v>
      </c>
      <c r="C63" s="150"/>
      <c r="D63" s="150" t="n">
        <v>0</v>
      </c>
      <c r="E63" s="140" t="n">
        <v>0</v>
      </c>
      <c r="F63" s="150" t="n">
        <v>0</v>
      </c>
      <c r="G63" s="150" t="n">
        <v>0</v>
      </c>
      <c r="H63" s="150" t="n">
        <v>0</v>
      </c>
      <c r="I63" s="150"/>
      <c r="J63" s="150"/>
      <c r="K63" s="150" t="n">
        <v>0</v>
      </c>
      <c r="L63" s="150" t="n">
        <v>0</v>
      </c>
      <c r="M63" s="150" t="n">
        <v>0</v>
      </c>
      <c r="N63" s="150" t="n">
        <v>0</v>
      </c>
      <c r="O63" s="150"/>
      <c r="P63" s="150"/>
      <c r="Q63" s="150"/>
      <c r="R63" s="150" t="n">
        <v>0</v>
      </c>
      <c r="S63" s="150" t="n">
        <v>0</v>
      </c>
      <c r="T63" s="150" t="n">
        <v>0</v>
      </c>
      <c r="U63" s="150" t="n">
        <v>0</v>
      </c>
      <c r="V63" s="150" t="n">
        <v>0</v>
      </c>
      <c r="X63" s="150"/>
      <c r="Y63" s="150" t="n">
        <v>0</v>
      </c>
      <c r="Z63" s="150" t="n">
        <f aca="false">+Input!$H$34</f>
        <v>0</v>
      </c>
      <c r="AA63" s="150"/>
      <c r="AB63" s="150"/>
      <c r="AC63" s="150"/>
      <c r="AD63" s="150"/>
      <c r="AE63" s="150"/>
      <c r="AF63" s="150"/>
      <c r="AG63" s="150"/>
      <c r="AH63" s="8"/>
      <c r="AI63" s="293"/>
      <c r="AJ63" s="294"/>
      <c r="AK63" s="282"/>
      <c r="AL63" s="283"/>
      <c r="AM63" s="14"/>
      <c r="AN63" s="10"/>
      <c r="AO63" s="8"/>
      <c r="AP63" s="8"/>
      <c r="AQ63" s="8"/>
      <c r="AR63" s="8"/>
      <c r="AS63" s="8"/>
      <c r="BB63" s="150" t="n">
        <f aca="false">+Input!$H$34</f>
        <v>0</v>
      </c>
    </row>
    <row r="64" customFormat="false" ht="12.75" hidden="false" customHeight="true" outlineLevel="0" collapsed="false">
      <c r="A64" s="276" t="s">
        <v>440</v>
      </c>
      <c r="B64" s="275" t="n">
        <f aca="false">SUM(C64:AG64)</f>
        <v>0</v>
      </c>
      <c r="C64" s="150"/>
      <c r="D64" s="150"/>
      <c r="F64" s="150"/>
      <c r="G64" s="150"/>
      <c r="H64" s="150"/>
      <c r="I64" s="150"/>
      <c r="J64" s="150"/>
      <c r="K64" s="150"/>
      <c r="L64" s="150"/>
      <c r="M64" s="150"/>
      <c r="N64" s="150"/>
      <c r="O64" s="150"/>
      <c r="P64" s="150"/>
      <c r="Q64" s="150"/>
      <c r="R64" s="150"/>
      <c r="S64" s="150"/>
      <c r="T64" s="150"/>
      <c r="U64" s="150"/>
      <c r="V64" s="150"/>
      <c r="X64" s="150"/>
      <c r="Y64" s="150"/>
      <c r="Z64" s="150"/>
      <c r="AA64" s="150"/>
      <c r="AB64" s="150"/>
      <c r="AC64" s="150"/>
      <c r="AD64" s="150"/>
      <c r="AE64" s="150"/>
      <c r="AF64" s="150"/>
      <c r="AG64" s="150"/>
      <c r="AH64" s="8"/>
      <c r="AI64" s="295"/>
      <c r="AJ64" s="294"/>
      <c r="AK64" s="282"/>
      <c r="AL64" s="283"/>
      <c r="AM64" s="14"/>
      <c r="AN64" s="8"/>
      <c r="AO64" s="8"/>
      <c r="AP64" s="8"/>
      <c r="AQ64" s="8"/>
      <c r="AR64" s="8"/>
      <c r="AS64" s="8"/>
      <c r="BB64" s="150"/>
    </row>
    <row r="65" customFormat="false" ht="12.75" hidden="false" customHeight="true" outlineLevel="0" collapsed="false">
      <c r="A65" s="218" t="s">
        <v>441</v>
      </c>
      <c r="B65" s="275" t="n">
        <f aca="false">SUM(C65:AG65)</f>
        <v>0</v>
      </c>
      <c r="C65" s="150"/>
      <c r="D65" s="150"/>
      <c r="F65" s="150"/>
      <c r="G65" s="150"/>
      <c r="H65" s="150"/>
      <c r="I65" s="150"/>
      <c r="J65" s="150"/>
      <c r="K65" s="150"/>
      <c r="L65" s="150"/>
      <c r="M65" s="150"/>
      <c r="N65" s="150"/>
      <c r="O65" s="150"/>
      <c r="P65" s="150"/>
      <c r="Q65" s="150"/>
      <c r="R65" s="150"/>
      <c r="S65" s="150"/>
      <c r="T65" s="150"/>
      <c r="U65" s="150"/>
      <c r="V65" s="150"/>
      <c r="X65" s="150"/>
      <c r="Y65" s="150"/>
      <c r="Z65" s="150"/>
      <c r="AA65" s="150"/>
      <c r="AB65" s="150"/>
      <c r="AC65" s="150"/>
      <c r="AD65" s="150"/>
      <c r="AE65" s="150"/>
      <c r="AF65" s="150"/>
      <c r="AG65" s="150"/>
      <c r="AH65" s="8"/>
      <c r="AI65" s="296"/>
      <c r="AJ65" s="297"/>
      <c r="AK65" s="298"/>
      <c r="AL65" s="299"/>
      <c r="AM65" s="4"/>
      <c r="AN65" s="8"/>
      <c r="AO65" s="8"/>
      <c r="AP65" s="8"/>
      <c r="AQ65" s="8"/>
      <c r="AR65" s="8"/>
      <c r="AS65" s="8"/>
      <c r="BB65" s="150"/>
    </row>
    <row r="66" customFormat="false" ht="12.75" hidden="false" customHeight="true" outlineLevel="0" collapsed="false">
      <c r="A66" s="218" t="s">
        <v>442</v>
      </c>
      <c r="B66" s="275" t="n">
        <f aca="false">SUM(C66:AG66)</f>
        <v>0</v>
      </c>
      <c r="C66" s="150"/>
      <c r="D66" s="150"/>
      <c r="F66" s="150"/>
      <c r="G66" s="150"/>
      <c r="H66" s="150"/>
      <c r="I66" s="150"/>
      <c r="J66" s="150"/>
      <c r="K66" s="150"/>
      <c r="L66" s="150"/>
      <c r="M66" s="150"/>
      <c r="N66" s="150"/>
      <c r="O66" s="150"/>
      <c r="P66" s="150"/>
      <c r="Q66" s="150"/>
      <c r="R66" s="150"/>
      <c r="S66" s="150"/>
      <c r="T66" s="150"/>
      <c r="U66" s="150"/>
      <c r="V66" s="150"/>
      <c r="X66" s="150"/>
      <c r="Y66" s="150"/>
      <c r="Z66" s="150"/>
      <c r="AA66" s="150"/>
      <c r="AB66" s="150"/>
      <c r="AC66" s="150"/>
      <c r="AD66" s="150"/>
      <c r="AE66" s="150"/>
      <c r="AF66" s="150"/>
      <c r="AG66" s="150"/>
      <c r="AH66" s="8"/>
      <c r="AI66" s="296"/>
      <c r="AJ66" s="297"/>
      <c r="AK66" s="298"/>
      <c r="AL66" s="299"/>
      <c r="AM66" s="4"/>
      <c r="AN66" s="8"/>
      <c r="AO66" s="8"/>
      <c r="AP66" s="8"/>
      <c r="AQ66" s="8"/>
      <c r="AR66" s="8"/>
      <c r="AS66" s="8"/>
      <c r="BB66" s="150"/>
    </row>
    <row r="67" customFormat="false" ht="12.75" hidden="false" customHeight="true" outlineLevel="0" collapsed="false">
      <c r="A67" s="218" t="s">
        <v>443</v>
      </c>
      <c r="B67" s="275" t="n">
        <f aca="false">SUM(C67:AG67)</f>
        <v>0</v>
      </c>
      <c r="C67" s="150"/>
      <c r="D67" s="150" t="n">
        <v>0</v>
      </c>
      <c r="E67" s="140" t="n">
        <v>0</v>
      </c>
      <c r="F67" s="150" t="n">
        <v>0</v>
      </c>
      <c r="G67" s="150" t="n">
        <v>0</v>
      </c>
      <c r="H67" s="150" t="n">
        <v>0</v>
      </c>
      <c r="I67" s="150"/>
      <c r="J67" s="150"/>
      <c r="K67" s="150" t="n">
        <v>0</v>
      </c>
      <c r="L67" s="150" t="n">
        <v>0</v>
      </c>
      <c r="M67" s="150" t="n">
        <v>0</v>
      </c>
      <c r="N67" s="150" t="n">
        <v>0</v>
      </c>
      <c r="O67" s="150"/>
      <c r="P67" s="150"/>
      <c r="Q67" s="150"/>
      <c r="R67" s="150" t="n">
        <v>0</v>
      </c>
      <c r="S67" s="150" t="n">
        <v>0</v>
      </c>
      <c r="T67" s="150" t="n">
        <v>0</v>
      </c>
      <c r="U67" s="150" t="n">
        <v>0</v>
      </c>
      <c r="V67" s="150" t="n">
        <v>0</v>
      </c>
      <c r="X67" s="150"/>
      <c r="Y67" s="150" t="n">
        <v>0</v>
      </c>
      <c r="Z67" s="150" t="n">
        <f aca="false">+Input!$H$24</f>
        <v>0</v>
      </c>
      <c r="AA67" s="150"/>
      <c r="AB67" s="150"/>
      <c r="AC67" s="150"/>
      <c r="AD67" s="150"/>
      <c r="AE67" s="150"/>
      <c r="AF67" s="150"/>
      <c r="AG67" s="150"/>
      <c r="AH67" s="8"/>
      <c r="AI67" s="296"/>
      <c r="AJ67" s="297"/>
      <c r="AK67" s="298"/>
      <c r="AL67" s="299"/>
      <c r="AM67" s="4"/>
      <c r="AN67" s="8"/>
      <c r="AO67" s="8"/>
      <c r="AP67" s="8"/>
      <c r="AQ67" s="8"/>
      <c r="AR67" s="8"/>
      <c r="AS67" s="8"/>
      <c r="BB67" s="150" t="n">
        <f aca="false">+Input!$H$24</f>
        <v>0</v>
      </c>
    </row>
    <row r="68" customFormat="false" ht="12.75" hidden="false" customHeight="true" outlineLevel="0" collapsed="false">
      <c r="A68" s="218" t="s">
        <v>444</v>
      </c>
      <c r="B68" s="275" t="n">
        <f aca="false">SUM(C68:AG68)</f>
        <v>0</v>
      </c>
      <c r="C68" s="150"/>
      <c r="D68" s="150"/>
      <c r="F68" s="150"/>
      <c r="G68" s="150"/>
      <c r="H68" s="150"/>
      <c r="I68" s="150"/>
      <c r="J68" s="150"/>
      <c r="K68" s="150"/>
      <c r="L68" s="150"/>
      <c r="M68" s="150"/>
      <c r="N68" s="150"/>
      <c r="O68" s="150"/>
      <c r="P68" s="150"/>
      <c r="Q68" s="150"/>
      <c r="R68" s="150"/>
      <c r="S68" s="150"/>
      <c r="T68" s="150"/>
      <c r="U68" s="150"/>
      <c r="V68" s="150"/>
      <c r="W68" s="150"/>
      <c r="X68" s="150"/>
      <c r="Y68" s="150"/>
      <c r="Z68" s="150"/>
      <c r="AA68" s="150"/>
      <c r="AB68" s="150"/>
      <c r="AC68" s="150"/>
      <c r="AD68" s="150"/>
      <c r="AE68" s="150"/>
      <c r="AF68" s="150"/>
      <c r="AG68" s="150"/>
      <c r="AH68" s="8"/>
      <c r="AI68" s="296"/>
      <c r="AJ68" s="297"/>
      <c r="AK68" s="298"/>
      <c r="AL68" s="299"/>
      <c r="AM68" s="4"/>
      <c r="AN68" s="8"/>
      <c r="AO68" s="8"/>
      <c r="AP68" s="8"/>
      <c r="AQ68" s="8"/>
      <c r="AR68" s="8"/>
      <c r="AS68" s="8"/>
      <c r="BB68" s="150"/>
    </row>
    <row r="69" customFormat="false" ht="12.75" hidden="false" customHeight="true" outlineLevel="0" collapsed="false">
      <c r="A69" s="276" t="s">
        <v>445</v>
      </c>
      <c r="B69" s="275" t="n">
        <f aca="false">SUM(C69:AG69)</f>
        <v>0</v>
      </c>
      <c r="C69" s="150"/>
      <c r="D69" s="150"/>
      <c r="F69" s="150"/>
      <c r="G69" s="150"/>
      <c r="H69" s="150"/>
      <c r="I69" s="150"/>
      <c r="J69" s="150"/>
      <c r="K69" s="150"/>
      <c r="L69" s="150"/>
      <c r="M69" s="150"/>
      <c r="N69" s="150"/>
      <c r="O69" s="150"/>
      <c r="P69" s="150"/>
      <c r="Q69" s="150"/>
      <c r="R69" s="150"/>
      <c r="S69" s="150"/>
      <c r="T69" s="150"/>
      <c r="U69" s="150"/>
      <c r="V69" s="150"/>
      <c r="W69" s="150"/>
      <c r="X69" s="150"/>
      <c r="Y69" s="150"/>
      <c r="Z69" s="150"/>
      <c r="AA69" s="150"/>
      <c r="AB69" s="150"/>
      <c r="AC69" s="150"/>
      <c r="AD69" s="150"/>
      <c r="AE69" s="150"/>
      <c r="AF69" s="150"/>
      <c r="AG69" s="150"/>
      <c r="AH69" s="8"/>
      <c r="AI69" s="296"/>
      <c r="AJ69" s="297"/>
      <c r="AK69" s="298"/>
      <c r="AL69" s="299"/>
      <c r="AM69" s="4"/>
      <c r="AN69" s="8"/>
      <c r="AO69" s="8"/>
      <c r="AP69" s="8"/>
      <c r="AQ69" s="8"/>
      <c r="AR69" s="8"/>
      <c r="AS69" s="8"/>
      <c r="BB69" s="150"/>
    </row>
    <row r="70" customFormat="false" ht="12.75" hidden="false" customHeight="true" outlineLevel="0" collapsed="false">
      <c r="A70" s="218" t="s">
        <v>446</v>
      </c>
      <c r="B70" s="275" t="n">
        <f aca="false">SUM(C70:AG70)</f>
        <v>0</v>
      </c>
      <c r="C70" s="150"/>
      <c r="D70" s="150"/>
      <c r="F70" s="150"/>
      <c r="G70" s="150"/>
      <c r="H70" s="150"/>
      <c r="I70" s="150"/>
      <c r="J70" s="150"/>
      <c r="K70" s="150"/>
      <c r="L70" s="150"/>
      <c r="M70" s="150"/>
      <c r="N70" s="150"/>
      <c r="O70" s="150"/>
      <c r="P70" s="150"/>
      <c r="Q70" s="150"/>
      <c r="R70" s="150"/>
      <c r="S70" s="150"/>
      <c r="T70" s="150"/>
      <c r="U70" s="150"/>
      <c r="V70" s="150"/>
      <c r="W70" s="150"/>
      <c r="X70" s="150"/>
      <c r="Y70" s="150"/>
      <c r="Z70" s="150"/>
      <c r="AA70" s="150"/>
      <c r="AB70" s="150"/>
      <c r="AC70" s="150"/>
      <c r="AD70" s="150"/>
      <c r="AE70" s="150"/>
      <c r="AF70" s="150"/>
      <c r="AG70" s="150"/>
      <c r="AH70" s="8"/>
      <c r="AI70" s="296"/>
      <c r="AJ70" s="297"/>
      <c r="AK70" s="298"/>
      <c r="AL70" s="299"/>
      <c r="AM70" s="4"/>
      <c r="AN70" s="8"/>
      <c r="AO70" s="8"/>
      <c r="AP70" s="8"/>
      <c r="AQ70" s="8"/>
      <c r="AR70" s="8"/>
      <c r="AS70" s="8"/>
      <c r="BB70" s="150"/>
    </row>
    <row r="71" customFormat="false" ht="12.75" hidden="false" customHeight="true" outlineLevel="0" collapsed="false">
      <c r="A71" s="218" t="s">
        <v>447</v>
      </c>
      <c r="B71" s="275" t="s">
        <v>448</v>
      </c>
      <c r="C71" s="150"/>
      <c r="AH71" s="8"/>
      <c r="AJ71" s="8"/>
      <c r="AK71" s="8"/>
      <c r="AL71" s="132"/>
      <c r="AM71" s="9"/>
    </row>
    <row r="72" customFormat="false" ht="12.75" hidden="false" customHeight="true" outlineLevel="0" collapsed="false">
      <c r="A72" s="218"/>
      <c r="B72" s="300" t="s">
        <v>449</v>
      </c>
      <c r="C72" s="9"/>
      <c r="AH72" s="8"/>
      <c r="AJ72" s="8"/>
      <c r="AK72" s="8"/>
      <c r="AL72" s="132"/>
      <c r="AM72" s="9"/>
    </row>
    <row r="73" customFormat="false" ht="12.75" hidden="false" customHeight="true" outlineLevel="0" collapsed="false">
      <c r="A73" s="218" t="s">
        <v>450</v>
      </c>
      <c r="B73" s="275" t="n">
        <f aca="false">E22</f>
        <v>0</v>
      </c>
      <c r="C73" s="150"/>
      <c r="AH73" s="8"/>
      <c r="AJ73" s="8"/>
      <c r="AK73" s="8"/>
      <c r="AL73" s="132"/>
      <c r="AM73" s="9"/>
    </row>
    <row r="74" customFormat="false" ht="12.75" hidden="false" customHeight="true" outlineLevel="0" collapsed="false">
      <c r="A74" s="218" t="s">
        <v>451</v>
      </c>
      <c r="B74" s="275" t="n">
        <f aca="false">SUM(C74:AG74)</f>
        <v>0</v>
      </c>
      <c r="C74" s="150"/>
      <c r="D74" s="150"/>
      <c r="E74" s="150"/>
      <c r="F74" s="150"/>
      <c r="G74" s="150"/>
      <c r="H74" s="150"/>
      <c r="I74" s="150"/>
      <c r="J74" s="150"/>
      <c r="K74" s="150"/>
      <c r="L74" s="150"/>
      <c r="M74" s="0"/>
      <c r="N74" s="150"/>
      <c r="O74" s="150"/>
      <c r="P74" s="150"/>
      <c r="Q74" s="150"/>
      <c r="R74" s="150"/>
      <c r="S74" s="150"/>
      <c r="T74" s="150"/>
      <c r="U74" s="150"/>
      <c r="V74" s="150"/>
      <c r="W74" s="150"/>
      <c r="X74" s="150"/>
      <c r="Y74" s="150"/>
      <c r="Z74" s="150"/>
      <c r="AA74" s="150"/>
      <c r="AB74" s="150"/>
      <c r="AC74" s="150"/>
      <c r="AD74" s="150"/>
      <c r="AE74" s="150"/>
      <c r="AF74" s="150"/>
      <c r="AG74" s="301"/>
      <c r="AH74" s="8"/>
      <c r="AJ74" s="8"/>
      <c r="AK74" s="8"/>
      <c r="AL74" s="132"/>
      <c r="AM74" s="9"/>
    </row>
    <row r="75" customFormat="false" ht="12.75" hidden="false" customHeight="true" outlineLevel="0" collapsed="false">
      <c r="A75" s="218"/>
      <c r="B75" s="302"/>
      <c r="C75" s="9"/>
      <c r="D75" s="9"/>
      <c r="E75" s="9"/>
      <c r="F75" s="9"/>
      <c r="G75" s="9"/>
      <c r="H75" s="9"/>
      <c r="I75" s="9"/>
      <c r="J75" s="9"/>
      <c r="K75" s="9"/>
      <c r="L75" s="9"/>
      <c r="M75" s="9"/>
      <c r="N75" s="9"/>
      <c r="O75" s="9"/>
      <c r="P75" s="9"/>
      <c r="Q75" s="9"/>
      <c r="R75" s="9"/>
      <c r="S75" s="9"/>
      <c r="T75" s="9"/>
      <c r="U75" s="9"/>
      <c r="V75" s="9"/>
      <c r="W75" s="9"/>
      <c r="X75" s="9"/>
      <c r="Y75" s="9"/>
      <c r="Z75" s="9"/>
      <c r="AA75" s="9"/>
      <c r="AB75" s="9"/>
      <c r="AC75" s="9"/>
      <c r="AD75" s="9"/>
      <c r="AE75" s="9"/>
      <c r="AF75" s="9"/>
      <c r="AG75" s="303"/>
      <c r="AH75" s="8"/>
      <c r="AJ75" s="8"/>
      <c r="AK75" s="8"/>
      <c r="AL75" s="132"/>
      <c r="AM75" s="9"/>
    </row>
    <row r="76" customFormat="false" ht="12.75" hidden="false" customHeight="true" outlineLevel="0" collapsed="false">
      <c r="A76" s="304" t="s">
        <v>452</v>
      </c>
      <c r="B76" s="305" t="n">
        <f aca="false">SUM(B47:B71)-B61-B68-B69-B58-B59</f>
        <v>0</v>
      </c>
      <c r="C76" s="306"/>
      <c r="D76" s="306"/>
      <c r="E76" s="306"/>
      <c r="F76" s="306"/>
      <c r="G76" s="306"/>
      <c r="H76" s="306"/>
      <c r="I76" s="306"/>
      <c r="J76" s="306"/>
      <c r="K76" s="306"/>
      <c r="L76" s="306"/>
      <c r="M76" s="306"/>
      <c r="N76" s="306"/>
      <c r="O76" s="306"/>
      <c r="P76" s="306"/>
      <c r="Q76" s="306"/>
      <c r="R76" s="306"/>
      <c r="S76" s="306"/>
      <c r="T76" s="306"/>
      <c r="U76" s="306"/>
      <c r="V76" s="306"/>
      <c r="W76" s="306"/>
      <c r="X76" s="306"/>
      <c r="Y76" s="306"/>
      <c r="Z76" s="306"/>
      <c r="AA76" s="306"/>
      <c r="AB76" s="306"/>
      <c r="AC76" s="306"/>
      <c r="AD76" s="306"/>
      <c r="AE76" s="306"/>
      <c r="AF76" s="306"/>
      <c r="AG76" s="307"/>
      <c r="AH76" s="8"/>
      <c r="AJ76" s="8"/>
      <c r="AK76" s="8"/>
      <c r="AL76" s="132"/>
      <c r="AM76" s="9"/>
    </row>
    <row r="77" customFormat="false" ht="12.75" hidden="false" customHeight="true" outlineLevel="0" collapsed="false">
      <c r="A77" s="8"/>
      <c r="B77" s="8"/>
      <c r="C77" s="8"/>
      <c r="D77" s="8"/>
      <c r="E77" s="8"/>
      <c r="F77" s="8"/>
      <c r="G77" s="8"/>
      <c r="H77" s="8"/>
      <c r="I77" s="8"/>
      <c r="J77" s="8"/>
      <c r="K77" s="8"/>
      <c r="L77" s="8"/>
      <c r="M77" s="8"/>
      <c r="N77" s="8"/>
      <c r="O77" s="8"/>
      <c r="P77" s="8"/>
      <c r="Q77" s="8"/>
      <c r="R77" s="8"/>
      <c r="S77" s="8"/>
      <c r="T77" s="8"/>
      <c r="U77" s="8"/>
      <c r="V77" s="8"/>
      <c r="W77" s="8"/>
      <c r="X77" s="8"/>
      <c r="Y77" s="8"/>
      <c r="Z77" s="8"/>
      <c r="AA77" s="8"/>
      <c r="AB77" s="8"/>
      <c r="AC77" s="8"/>
      <c r="AD77" s="8"/>
      <c r="AE77" s="8"/>
      <c r="AF77" s="8"/>
      <c r="AG77" s="8"/>
      <c r="AH77" s="8"/>
      <c r="AJ77" s="8"/>
      <c r="AK77" s="8"/>
      <c r="AL77" s="132"/>
      <c r="AM77" s="9"/>
    </row>
    <row r="78" customFormat="false" ht="12.75" hidden="false" customHeight="true" outlineLevel="0" collapsed="false">
      <c r="A78" s="87"/>
      <c r="B78" s="308"/>
      <c r="AH78" s="87"/>
      <c r="AJ78" s="87"/>
      <c r="AK78" s="150"/>
      <c r="AL78" s="132"/>
      <c r="AM78" s="9"/>
    </row>
    <row r="79" customFormat="false" ht="12.75" hidden="false" customHeight="true" outlineLevel="0" collapsed="false">
      <c r="A79" s="252" t="s">
        <v>453</v>
      </c>
      <c r="B79" s="252"/>
      <c r="AH79" s="87"/>
      <c r="AJ79" s="87"/>
      <c r="AK79" s="150"/>
      <c r="AL79" s="132"/>
      <c r="AM79" s="9"/>
    </row>
    <row r="80" customFormat="false" ht="12.75" hidden="false" customHeight="true" outlineLevel="0" collapsed="false">
      <c r="A80" s="87"/>
      <c r="B80" s="308"/>
      <c r="AH80" s="87"/>
      <c r="AJ80" s="87"/>
      <c r="AK80" s="150"/>
      <c r="AL80" s="132"/>
      <c r="AM80" s="9"/>
    </row>
    <row r="81" customFormat="false" ht="12.75" hidden="false" customHeight="true" outlineLevel="0" collapsed="false">
      <c r="A81" s="255"/>
      <c r="B81" s="256" t="s">
        <v>414</v>
      </c>
      <c r="C81" s="257" t="n">
        <f aca="false">SUM(C85:C101)</f>
        <v>0</v>
      </c>
      <c r="D81" s="257" t="n">
        <f aca="false">SUM(D85:D101)</f>
        <v>0</v>
      </c>
      <c r="E81" s="257" t="n">
        <f aca="false">SUM(E85:E101)</f>
        <v>0</v>
      </c>
      <c r="F81" s="257" t="n">
        <f aca="false">SUM(F85:F101)</f>
        <v>0</v>
      </c>
      <c r="G81" s="257" t="n">
        <f aca="false">SUM(G85:G101)</f>
        <v>0</v>
      </c>
      <c r="H81" s="257" t="n">
        <f aca="false">SUM(H85:H101)</f>
        <v>0</v>
      </c>
      <c r="I81" s="257" t="n">
        <f aca="false">SUM(I85:I101)</f>
        <v>0</v>
      </c>
      <c r="J81" s="257" t="n">
        <f aca="false">SUM(J85:J101)</f>
        <v>0</v>
      </c>
      <c r="K81" s="257" t="n">
        <f aca="false">SUM(K85:K101)</f>
        <v>0</v>
      </c>
      <c r="L81" s="257" t="n">
        <f aca="false">SUM(L85:L101)</f>
        <v>0</v>
      </c>
      <c r="M81" s="257" t="n">
        <f aca="false">SUM(M85:M101)</f>
        <v>0</v>
      </c>
      <c r="N81" s="257" t="n">
        <f aca="false">SUM(N85:N101)</f>
        <v>0</v>
      </c>
      <c r="O81" s="257" t="n">
        <f aca="false">SUM(O85:O101)</f>
        <v>0</v>
      </c>
      <c r="P81" s="257" t="n">
        <f aca="false">SUM(P85:P101)</f>
        <v>0</v>
      </c>
      <c r="Q81" s="257" t="n">
        <f aca="false">SUM(Q85:Q101)</f>
        <v>0</v>
      </c>
      <c r="R81" s="257" t="n">
        <f aca="false">SUM(R85:R101)</f>
        <v>0</v>
      </c>
      <c r="S81" s="257" t="n">
        <f aca="false">SUM(S85:S101)</f>
        <v>0</v>
      </c>
      <c r="T81" s="257" t="n">
        <f aca="false">SUM(T85:T101)</f>
        <v>0</v>
      </c>
      <c r="U81" s="257" t="n">
        <f aca="false">SUM(U85:U101)</f>
        <v>0</v>
      </c>
      <c r="V81" s="257" t="n">
        <f aca="false">SUM(V85:V101)</f>
        <v>0</v>
      </c>
      <c r="W81" s="257" t="n">
        <f aca="false">SUM(W85:W101)</f>
        <v>0</v>
      </c>
      <c r="X81" s="257" t="n">
        <f aca="false">SUM(X85:X101)</f>
        <v>0</v>
      </c>
      <c r="Y81" s="257" t="n">
        <f aca="false">SUM(Y85:Y101)</f>
        <v>0</v>
      </c>
      <c r="Z81" s="257" t="n">
        <f aca="false">SUM(Z85:Z101)</f>
        <v>0</v>
      </c>
      <c r="AA81" s="257" t="n">
        <f aca="false">SUM(AA85:AA101)</f>
        <v>0</v>
      </c>
      <c r="AB81" s="257" t="n">
        <f aca="false">SUM(AB85:AB101)</f>
        <v>0</v>
      </c>
      <c r="AC81" s="257" t="n">
        <f aca="false">SUM(AC85:AC101)</f>
        <v>0</v>
      </c>
      <c r="AD81" s="257" t="n">
        <f aca="false">SUM(AD85:AD101)</f>
        <v>0</v>
      </c>
      <c r="AE81" s="257" t="n">
        <f aca="false">SUM(AE85:AE101)</f>
        <v>0</v>
      </c>
      <c r="AF81" s="257" t="n">
        <f aca="false">SUM(AF85:AF101)</f>
        <v>0</v>
      </c>
      <c r="AG81" s="257" t="n">
        <f aca="false">SUM(AG85:AG101)</f>
        <v>0</v>
      </c>
      <c r="AH81" s="8"/>
      <c r="AI81" s="309"/>
      <c r="AJ81" s="310"/>
      <c r="AK81" s="8"/>
      <c r="AL81" s="22"/>
      <c r="AN81" s="8"/>
      <c r="AO81" s="8"/>
      <c r="AP81" s="8"/>
      <c r="AQ81" s="8"/>
      <c r="AR81" s="8"/>
      <c r="AS81" s="8"/>
    </row>
    <row r="82" customFormat="false" ht="12.75" hidden="false" customHeight="true" outlineLevel="0" collapsed="false">
      <c r="A82" s="260" t="s">
        <v>322</v>
      </c>
      <c r="B82" s="261" t="n">
        <f aca="false">B44</f>
        <v>36982</v>
      </c>
      <c r="C82" s="262" t="n">
        <f aca="false">C44</f>
        <v>36982</v>
      </c>
      <c r="D82" s="262" t="n">
        <f aca="false">D44</f>
        <v>36983</v>
      </c>
      <c r="E82" s="262" t="n">
        <f aca="false">E44</f>
        <v>36984</v>
      </c>
      <c r="F82" s="262" t="n">
        <f aca="false">F44</f>
        <v>36985</v>
      </c>
      <c r="G82" s="262" t="n">
        <f aca="false">G44</f>
        <v>36986</v>
      </c>
      <c r="H82" s="262" t="n">
        <f aca="false">H44</f>
        <v>36987</v>
      </c>
      <c r="I82" s="262" t="n">
        <f aca="false">I44</f>
        <v>36988</v>
      </c>
      <c r="J82" s="262" t="n">
        <f aca="false">J44</f>
        <v>36989</v>
      </c>
      <c r="K82" s="262" t="n">
        <f aca="false">K44</f>
        <v>36990</v>
      </c>
      <c r="L82" s="262" t="n">
        <f aca="false">L44</f>
        <v>36991</v>
      </c>
      <c r="M82" s="262" t="n">
        <f aca="false">M44</f>
        <v>36992</v>
      </c>
      <c r="N82" s="262" t="n">
        <f aca="false">N44</f>
        <v>36993</v>
      </c>
      <c r="O82" s="262" t="n">
        <f aca="false">O44</f>
        <v>36994</v>
      </c>
      <c r="P82" s="262" t="n">
        <f aca="false">P44</f>
        <v>36995</v>
      </c>
      <c r="Q82" s="262" t="n">
        <f aca="false">Q44</f>
        <v>36996</v>
      </c>
      <c r="R82" s="262" t="n">
        <f aca="false">R44</f>
        <v>36997</v>
      </c>
      <c r="S82" s="262" t="n">
        <f aca="false">S44</f>
        <v>36998</v>
      </c>
      <c r="T82" s="262" t="n">
        <f aca="false">T44</f>
        <v>36999</v>
      </c>
      <c r="U82" s="262" t="n">
        <f aca="false">U44</f>
        <v>37000</v>
      </c>
      <c r="V82" s="262" t="n">
        <f aca="false">V44</f>
        <v>37001</v>
      </c>
      <c r="W82" s="262" t="n">
        <f aca="false">W44</f>
        <v>37002</v>
      </c>
      <c r="X82" s="262" t="n">
        <f aca="false">X44</f>
        <v>37003</v>
      </c>
      <c r="Y82" s="262" t="n">
        <f aca="false">Y44</f>
        <v>37004</v>
      </c>
      <c r="Z82" s="262" t="n">
        <f aca="false">Z44</f>
        <v>37005</v>
      </c>
      <c r="AA82" s="262" t="n">
        <f aca="false">AA44</f>
        <v>37006</v>
      </c>
      <c r="AB82" s="262" t="n">
        <f aca="false">AB44</f>
        <v>37007</v>
      </c>
      <c r="AC82" s="262" t="n">
        <f aca="false">AC44</f>
        <v>37008</v>
      </c>
      <c r="AD82" s="262" t="n">
        <f aca="false">AD44</f>
        <v>37009</v>
      </c>
      <c r="AE82" s="262" t="n">
        <f aca="false">AE44</f>
        <v>37010</v>
      </c>
      <c r="AF82" s="262" t="n">
        <f aca="false">AF44</f>
        <v>37011</v>
      </c>
      <c r="AG82" s="262" t="n">
        <f aca="false">AG44</f>
        <v>37012</v>
      </c>
      <c r="AH82" s="263"/>
      <c r="AI82" s="309"/>
      <c r="AJ82" s="311"/>
      <c r="AK82" s="263"/>
      <c r="AL82" s="266"/>
      <c r="AM82" s="263"/>
      <c r="AN82" s="263"/>
      <c r="AO82" s="263"/>
      <c r="AP82" s="263"/>
      <c r="AQ82" s="263"/>
      <c r="AR82" s="263"/>
      <c r="AS82" s="263"/>
      <c r="AT82" s="263"/>
      <c r="AU82" s="263"/>
      <c r="AV82" s="263"/>
      <c r="AW82" s="263"/>
      <c r="AX82" s="263"/>
      <c r="AY82" s="263"/>
      <c r="AZ82" s="263"/>
      <c r="BA82" s="263"/>
      <c r="BB82" s="263"/>
      <c r="BC82" s="263"/>
      <c r="BD82" s="263"/>
      <c r="BE82" s="263"/>
      <c r="BF82" s="263"/>
      <c r="BG82" s="263"/>
      <c r="BH82" s="263"/>
      <c r="BI82" s="263"/>
      <c r="BJ82" s="263"/>
      <c r="BK82" s="263"/>
      <c r="BL82" s="263"/>
      <c r="BM82" s="263"/>
      <c r="BN82" s="263"/>
      <c r="BO82" s="263"/>
      <c r="BP82" s="263"/>
      <c r="BQ82" s="263"/>
      <c r="BR82" s="263"/>
      <c r="BS82" s="263"/>
      <c r="BT82" s="263"/>
      <c r="BU82" s="263"/>
      <c r="BV82" s="263"/>
      <c r="BW82" s="263"/>
      <c r="BX82" s="263"/>
      <c r="BY82" s="263"/>
      <c r="BZ82" s="263"/>
      <c r="CA82" s="263"/>
      <c r="CB82" s="263"/>
      <c r="CC82" s="263"/>
      <c r="CD82" s="263"/>
      <c r="CE82" s="263"/>
      <c r="CF82" s="263"/>
      <c r="CG82" s="263"/>
      <c r="CH82" s="263"/>
      <c r="CI82" s="263"/>
      <c r="CJ82" s="263"/>
      <c r="CK82" s="263"/>
      <c r="CL82" s="263"/>
      <c r="CM82" s="263"/>
      <c r="CN82" s="263"/>
      <c r="CO82" s="263"/>
      <c r="CP82" s="263"/>
      <c r="CQ82" s="263"/>
      <c r="CR82" s="263"/>
      <c r="CS82" s="263"/>
      <c r="CT82" s="263"/>
      <c r="CU82" s="263"/>
      <c r="CV82" s="263"/>
      <c r="CW82" s="263"/>
      <c r="CX82" s="263"/>
      <c r="CY82" s="263"/>
      <c r="CZ82" s="263"/>
      <c r="DA82" s="263"/>
      <c r="DB82" s="263"/>
      <c r="DC82" s="263"/>
      <c r="DD82" s="263"/>
      <c r="DE82" s="263"/>
      <c r="DF82" s="263"/>
      <c r="DG82" s="263"/>
      <c r="DH82" s="263"/>
      <c r="DI82" s="263"/>
      <c r="DJ82" s="263"/>
      <c r="DK82" s="263"/>
      <c r="DL82" s="263"/>
      <c r="DM82" s="263"/>
      <c r="DN82" s="263"/>
      <c r="DO82" s="263"/>
      <c r="DP82" s="263"/>
      <c r="DQ82" s="263"/>
      <c r="DR82" s="263"/>
      <c r="DS82" s="263"/>
      <c r="DT82" s="263"/>
      <c r="DU82" s="263"/>
      <c r="DV82" s="263"/>
      <c r="DW82" s="263"/>
      <c r="DX82" s="263"/>
      <c r="DY82" s="263"/>
      <c r="DZ82" s="263"/>
      <c r="EA82" s="263"/>
      <c r="EB82" s="263"/>
      <c r="EC82" s="263"/>
      <c r="ED82" s="263"/>
      <c r="EE82" s="263"/>
      <c r="EF82" s="263"/>
      <c r="EG82" s="263"/>
      <c r="EH82" s="263"/>
      <c r="EI82" s="263"/>
      <c r="EJ82" s="263"/>
      <c r="EK82" s="263"/>
      <c r="EL82" s="263"/>
      <c r="EM82" s="263"/>
      <c r="EN82" s="263"/>
      <c r="EO82" s="263"/>
      <c r="EP82" s="263"/>
      <c r="EQ82" s="263"/>
      <c r="ER82" s="263"/>
      <c r="ES82" s="263"/>
      <c r="ET82" s="263"/>
      <c r="EU82" s="263"/>
      <c r="EV82" s="263"/>
      <c r="EW82" s="263"/>
      <c r="EX82" s="263"/>
      <c r="EY82" s="263"/>
      <c r="EZ82" s="263"/>
      <c r="FA82" s="263"/>
      <c r="FB82" s="263"/>
      <c r="FC82" s="263"/>
      <c r="FD82" s="263"/>
      <c r="FE82" s="263"/>
      <c r="FF82" s="263"/>
      <c r="FG82" s="263"/>
      <c r="FH82" s="263"/>
      <c r="FI82" s="263"/>
      <c r="FJ82" s="263"/>
      <c r="FK82" s="263"/>
      <c r="FL82" s="263"/>
      <c r="FM82" s="263"/>
      <c r="FN82" s="263"/>
      <c r="FO82" s="263"/>
      <c r="FP82" s="263"/>
      <c r="FQ82" s="263"/>
      <c r="FR82" s="263"/>
      <c r="FS82" s="263"/>
      <c r="FT82" s="263"/>
      <c r="FU82" s="263"/>
      <c r="FV82" s="263"/>
      <c r="FW82" s="263"/>
      <c r="FX82" s="263"/>
      <c r="FY82" s="263"/>
      <c r="FZ82" s="263"/>
      <c r="GA82" s="263"/>
      <c r="GB82" s="263"/>
      <c r="GC82" s="263"/>
      <c r="GD82" s="263"/>
      <c r="GE82" s="263"/>
      <c r="GF82" s="263"/>
      <c r="GG82" s="263"/>
      <c r="GH82" s="263"/>
      <c r="GI82" s="263"/>
      <c r="GJ82" s="263"/>
      <c r="GK82" s="263"/>
      <c r="GL82" s="263"/>
      <c r="GM82" s="263"/>
      <c r="GN82" s="263"/>
      <c r="GO82" s="263"/>
      <c r="GP82" s="263"/>
      <c r="GQ82" s="263"/>
      <c r="GR82" s="263"/>
      <c r="GS82" s="263"/>
      <c r="GT82" s="263"/>
      <c r="GU82" s="263"/>
      <c r="GV82" s="263"/>
      <c r="GW82" s="263"/>
      <c r="GX82" s="263"/>
      <c r="GY82" s="263"/>
      <c r="GZ82" s="263"/>
      <c r="HA82" s="263"/>
      <c r="HB82" s="263"/>
      <c r="HC82" s="263"/>
      <c r="HD82" s="263"/>
      <c r="HE82" s="263"/>
      <c r="HF82" s="263"/>
      <c r="HG82" s="263"/>
      <c r="HH82" s="263"/>
      <c r="HI82" s="263"/>
      <c r="HJ82" s="263"/>
      <c r="HK82" s="263"/>
      <c r="HL82" s="263"/>
      <c r="HM82" s="263"/>
      <c r="HN82" s="263"/>
      <c r="HO82" s="263"/>
      <c r="HP82" s="263"/>
      <c r="HQ82" s="263"/>
      <c r="HR82" s="263"/>
      <c r="HS82" s="263"/>
      <c r="HT82" s="263"/>
      <c r="HU82" s="263"/>
      <c r="HV82" s="263"/>
      <c r="HW82" s="263"/>
      <c r="HX82" s="263"/>
      <c r="HY82" s="263"/>
      <c r="HZ82" s="263"/>
      <c r="IA82" s="263"/>
      <c r="IB82" s="263"/>
      <c r="IC82" s="263"/>
      <c r="ID82" s="263"/>
      <c r="IE82" s="263"/>
      <c r="IF82" s="263"/>
      <c r="IG82" s="263"/>
      <c r="IH82" s="263"/>
      <c r="II82" s="263"/>
      <c r="IJ82" s="263"/>
      <c r="IK82" s="263"/>
      <c r="IL82" s="263"/>
      <c r="IM82" s="263"/>
      <c r="IN82" s="263"/>
      <c r="IO82" s="263"/>
      <c r="IP82" s="263"/>
      <c r="IQ82" s="263"/>
      <c r="IR82" s="263"/>
      <c r="IS82" s="263"/>
      <c r="IT82" s="263"/>
      <c r="IU82" s="263"/>
      <c r="IV82" s="263"/>
      <c r="IW82" s="263"/>
    </row>
    <row r="83" customFormat="false" ht="12.75" hidden="false" customHeight="true" outlineLevel="0" collapsed="false">
      <c r="A83" s="267"/>
      <c r="B83" s="267"/>
      <c r="C83" s="268" t="str">
        <f aca="false">C45</f>
        <v>S</v>
      </c>
      <c r="D83" s="268" t="str">
        <f aca="false">D45</f>
        <v>M</v>
      </c>
      <c r="E83" s="268" t="str">
        <f aca="false">E45</f>
        <v>T</v>
      </c>
      <c r="F83" s="268" t="str">
        <f aca="false">F45</f>
        <v>W</v>
      </c>
      <c r="G83" s="268" t="str">
        <f aca="false">G45</f>
        <v>R</v>
      </c>
      <c r="H83" s="268" t="str">
        <f aca="false">H45</f>
        <v>F</v>
      </c>
      <c r="I83" s="268" t="str">
        <f aca="false">I45</f>
        <v>S</v>
      </c>
      <c r="J83" s="268" t="str">
        <f aca="false">J45</f>
        <v>S</v>
      </c>
      <c r="K83" s="268" t="str">
        <f aca="false">K45</f>
        <v>M</v>
      </c>
      <c r="L83" s="268" t="str">
        <f aca="false">L45</f>
        <v>T</v>
      </c>
      <c r="M83" s="268" t="str">
        <f aca="false">M45</f>
        <v>W</v>
      </c>
      <c r="N83" s="268" t="str">
        <f aca="false">N45</f>
        <v>R</v>
      </c>
      <c r="O83" s="268" t="str">
        <f aca="false">O45</f>
        <v>F</v>
      </c>
      <c r="P83" s="268" t="str">
        <f aca="false">P45</f>
        <v>S</v>
      </c>
      <c r="Q83" s="268" t="str">
        <f aca="false">Q45</f>
        <v>S</v>
      </c>
      <c r="R83" s="268" t="str">
        <f aca="false">R45</f>
        <v>M</v>
      </c>
      <c r="S83" s="268" t="str">
        <f aca="false">S45</f>
        <v>T</v>
      </c>
      <c r="T83" s="268" t="str">
        <f aca="false">T45</f>
        <v>W</v>
      </c>
      <c r="U83" s="268" t="str">
        <f aca="false">U45</f>
        <v>R</v>
      </c>
      <c r="V83" s="268" t="str">
        <f aca="false">V45</f>
        <v>F</v>
      </c>
      <c r="W83" s="268" t="str">
        <f aca="false">W45</f>
        <v>S</v>
      </c>
      <c r="X83" s="268" t="str">
        <f aca="false">X45</f>
        <v>S</v>
      </c>
      <c r="Y83" s="268" t="str">
        <f aca="false">Y45</f>
        <v>M</v>
      </c>
      <c r="Z83" s="268" t="str">
        <f aca="false">Z45</f>
        <v>T</v>
      </c>
      <c r="AA83" s="268" t="str">
        <f aca="false">AA45</f>
        <v>W</v>
      </c>
      <c r="AB83" s="268" t="str">
        <f aca="false">AB45</f>
        <v>R</v>
      </c>
      <c r="AC83" s="268" t="str">
        <f aca="false">AC45</f>
        <v>F</v>
      </c>
      <c r="AD83" s="268" t="str">
        <f aca="false">AD45</f>
        <v>S</v>
      </c>
      <c r="AE83" s="268" t="str">
        <f aca="false">AE45</f>
        <v>S</v>
      </c>
      <c r="AF83" s="268" t="str">
        <f aca="false">AF45</f>
        <v>M</v>
      </c>
      <c r="AG83" s="268" t="str">
        <f aca="false">AG45</f>
        <v>T</v>
      </c>
      <c r="AH83" s="8"/>
      <c r="AI83" s="309"/>
      <c r="AJ83" s="310"/>
      <c r="AK83" s="8"/>
      <c r="AL83" s="87"/>
      <c r="AN83" s="8"/>
      <c r="AO83" s="8"/>
      <c r="AP83" s="8"/>
      <c r="AQ83" s="8"/>
      <c r="AR83" s="8"/>
      <c r="AS83" s="8"/>
    </row>
    <row r="84" customFormat="false" ht="12.75" hidden="false" customHeight="true" outlineLevel="0" collapsed="false">
      <c r="A84" s="271"/>
      <c r="B84" s="272" t="s">
        <v>420</v>
      </c>
      <c r="C84" s="273"/>
      <c r="D84" s="273"/>
      <c r="E84" s="273"/>
      <c r="F84" s="273"/>
      <c r="G84" s="273"/>
      <c r="H84" s="273"/>
      <c r="I84" s="273"/>
      <c r="J84" s="273"/>
      <c r="K84" s="273"/>
      <c r="L84" s="273"/>
      <c r="M84" s="273"/>
      <c r="N84" s="273"/>
      <c r="O84" s="273"/>
      <c r="P84" s="273"/>
      <c r="Q84" s="273"/>
      <c r="R84" s="273"/>
      <c r="S84" s="273"/>
      <c r="T84" s="273"/>
      <c r="U84" s="273"/>
      <c r="V84" s="273"/>
      <c r="W84" s="273"/>
      <c r="X84" s="273"/>
      <c r="Y84" s="273"/>
      <c r="Z84" s="273"/>
      <c r="AA84" s="273"/>
      <c r="AB84" s="273"/>
      <c r="AC84" s="273"/>
      <c r="AD84" s="273"/>
      <c r="AE84" s="273"/>
      <c r="AF84" s="273"/>
      <c r="AG84" s="274"/>
      <c r="AH84" s="87"/>
      <c r="AI84" s="145"/>
      <c r="AJ84" s="312"/>
      <c r="AK84" s="150"/>
      <c r="AL84" s="132"/>
      <c r="AM84" s="9"/>
    </row>
    <row r="85" customFormat="false" ht="12.75" hidden="false" customHeight="true" outlineLevel="0" collapsed="false">
      <c r="A85" s="218" t="s">
        <v>454</v>
      </c>
      <c r="B85" s="275" t="n">
        <f aca="false">SUM(C85:AG85)</f>
        <v>0</v>
      </c>
      <c r="C85" s="150"/>
      <c r="D85" s="150"/>
      <c r="E85" s="150"/>
      <c r="F85" s="150"/>
      <c r="G85" s="150"/>
      <c r="H85" s="150"/>
      <c r="I85" s="150"/>
      <c r="J85" s="150"/>
      <c r="K85" s="150"/>
      <c r="L85" s="150"/>
      <c r="M85" s="150"/>
      <c r="N85" s="150"/>
      <c r="O85" s="150"/>
      <c r="P85" s="150"/>
      <c r="Q85" s="150"/>
      <c r="R85" s="150"/>
      <c r="S85" s="150"/>
      <c r="T85" s="150"/>
      <c r="U85" s="150"/>
      <c r="V85" s="150"/>
      <c r="W85" s="150"/>
      <c r="X85" s="150"/>
      <c r="Y85" s="150"/>
      <c r="Z85" s="150"/>
      <c r="AA85" s="150"/>
      <c r="AB85" s="150"/>
      <c r="AC85" s="150"/>
      <c r="AD85" s="150"/>
      <c r="AE85" s="150"/>
      <c r="AF85" s="150"/>
      <c r="AG85" s="301"/>
      <c r="AH85" s="87"/>
      <c r="AJ85" s="87"/>
      <c r="AK85" s="150"/>
      <c r="AL85" s="132"/>
      <c r="AM85" s="9"/>
    </row>
    <row r="86" customFormat="false" ht="12.75" hidden="false" customHeight="true" outlineLevel="0" collapsed="false">
      <c r="A86" s="218" t="s">
        <v>455</v>
      </c>
      <c r="B86" s="275" t="n">
        <f aca="false">SUM(C86:AG86)</f>
        <v>0</v>
      </c>
      <c r="C86" s="150"/>
      <c r="D86" s="150"/>
      <c r="E86" s="150"/>
      <c r="F86" s="150"/>
      <c r="G86" s="150"/>
      <c r="H86" s="150"/>
      <c r="I86" s="150"/>
      <c r="J86" s="150"/>
      <c r="K86" s="150"/>
      <c r="L86" s="150"/>
      <c r="M86" s="150"/>
      <c r="N86" s="150"/>
      <c r="O86" s="150"/>
      <c r="P86" s="150"/>
      <c r="Q86" s="150"/>
      <c r="R86" s="150"/>
      <c r="S86" s="150"/>
      <c r="T86" s="150"/>
      <c r="U86" s="150"/>
      <c r="V86" s="150"/>
      <c r="W86" s="150"/>
      <c r="X86" s="150"/>
      <c r="Y86" s="150"/>
      <c r="Z86" s="150"/>
      <c r="AA86" s="150"/>
      <c r="AB86" s="150"/>
      <c r="AC86" s="150"/>
      <c r="AD86" s="150"/>
      <c r="AE86" s="150"/>
      <c r="AF86" s="150"/>
      <c r="AG86" s="301"/>
      <c r="AH86" s="87"/>
      <c r="AJ86" s="87"/>
      <c r="AK86" s="150"/>
      <c r="AL86" s="132"/>
      <c r="AM86" s="9"/>
    </row>
    <row r="87" customFormat="false" ht="12.75" hidden="false" customHeight="true" outlineLevel="0" collapsed="false">
      <c r="A87" s="218" t="s">
        <v>456</v>
      </c>
      <c r="B87" s="275" t="n">
        <f aca="false">SUM(C87:AG87)</f>
        <v>0</v>
      </c>
      <c r="C87" s="150"/>
      <c r="D87" s="150"/>
      <c r="E87" s="150"/>
      <c r="F87" s="150"/>
      <c r="G87" s="150"/>
      <c r="H87" s="150"/>
      <c r="I87" s="150"/>
      <c r="J87" s="150"/>
      <c r="K87" s="150"/>
      <c r="L87" s="150"/>
      <c r="M87" s="150"/>
      <c r="N87" s="150"/>
      <c r="O87" s="150"/>
      <c r="P87" s="150"/>
      <c r="Q87" s="150"/>
      <c r="R87" s="150"/>
      <c r="S87" s="150"/>
      <c r="T87" s="150"/>
      <c r="U87" s="150"/>
      <c r="V87" s="150"/>
      <c r="W87" s="150"/>
      <c r="X87" s="150"/>
      <c r="Y87" s="150"/>
      <c r="Z87" s="150"/>
      <c r="AA87" s="150"/>
      <c r="AB87" s="150"/>
      <c r="AC87" s="150"/>
      <c r="AD87" s="150"/>
      <c r="AE87" s="150"/>
      <c r="AF87" s="150"/>
      <c r="AG87" s="301"/>
      <c r="AH87" s="87"/>
      <c r="AJ87" s="87"/>
      <c r="AK87" s="150"/>
      <c r="AL87" s="132"/>
      <c r="AM87" s="9"/>
    </row>
    <row r="88" customFormat="false" ht="12.75" hidden="false" customHeight="true" outlineLevel="0" collapsed="false">
      <c r="A88" s="218" t="s">
        <v>457</v>
      </c>
      <c r="B88" s="275" t="n">
        <f aca="false">SUM(C88:AG88)</f>
        <v>0</v>
      </c>
      <c r="C88" s="150"/>
      <c r="D88" s="150"/>
      <c r="E88" s="150"/>
      <c r="F88" s="150"/>
      <c r="G88" s="150"/>
      <c r="H88" s="150"/>
      <c r="I88" s="150"/>
      <c r="J88" s="150"/>
      <c r="K88" s="150"/>
      <c r="L88" s="150"/>
      <c r="M88" s="150"/>
      <c r="N88" s="150"/>
      <c r="O88" s="150"/>
      <c r="P88" s="150"/>
      <c r="Q88" s="150"/>
      <c r="R88" s="150"/>
      <c r="S88" s="150"/>
      <c r="T88" s="150"/>
      <c r="U88" s="150"/>
      <c r="V88" s="150"/>
      <c r="W88" s="150"/>
      <c r="X88" s="150"/>
      <c r="Y88" s="150"/>
      <c r="Z88" s="150"/>
      <c r="AA88" s="150"/>
      <c r="AB88" s="150"/>
      <c r="AC88" s="150"/>
      <c r="AD88" s="150"/>
      <c r="AE88" s="150"/>
      <c r="AF88" s="150"/>
      <c r="AG88" s="301"/>
      <c r="AH88" s="87"/>
      <c r="AJ88" s="87"/>
      <c r="AK88" s="150"/>
      <c r="AL88" s="132"/>
      <c r="AM88" s="9"/>
    </row>
    <row r="89" customFormat="false" ht="12.75" hidden="false" customHeight="true" outlineLevel="0" collapsed="false">
      <c r="A89" s="218" t="s">
        <v>458</v>
      </c>
      <c r="B89" s="275" t="n">
        <f aca="false">SUM(C89:AG89)</f>
        <v>0</v>
      </c>
      <c r="C89" s="150"/>
      <c r="D89" s="150"/>
      <c r="E89" s="150"/>
      <c r="F89" s="150"/>
      <c r="G89" s="150"/>
      <c r="H89" s="150"/>
      <c r="I89" s="150"/>
      <c r="J89" s="150"/>
      <c r="K89" s="150"/>
      <c r="L89" s="150"/>
      <c r="M89" s="150"/>
      <c r="N89" s="150"/>
      <c r="O89" s="150"/>
      <c r="P89" s="150"/>
      <c r="Q89" s="150"/>
      <c r="R89" s="150"/>
      <c r="S89" s="150"/>
      <c r="T89" s="150"/>
      <c r="U89" s="150"/>
      <c r="V89" s="150"/>
      <c r="W89" s="150"/>
      <c r="X89" s="150"/>
      <c r="Y89" s="150"/>
      <c r="Z89" s="150"/>
      <c r="AA89" s="150"/>
      <c r="AB89" s="150"/>
      <c r="AC89" s="150"/>
      <c r="AD89" s="150"/>
      <c r="AE89" s="150"/>
      <c r="AF89" s="150"/>
      <c r="AG89" s="301"/>
      <c r="AH89" s="87"/>
      <c r="AJ89" s="87"/>
      <c r="AK89" s="150"/>
      <c r="AL89" s="132"/>
      <c r="AM89" s="9"/>
    </row>
    <row r="90" customFormat="false" ht="12.75" hidden="false" customHeight="true" outlineLevel="0" collapsed="false">
      <c r="A90" s="218" t="s">
        <v>459</v>
      </c>
      <c r="B90" s="275" t="n">
        <f aca="false">SUM(C90:AG90)</f>
        <v>0</v>
      </c>
      <c r="C90" s="150"/>
      <c r="D90" s="150"/>
      <c r="E90" s="150"/>
      <c r="F90" s="150"/>
      <c r="G90" s="150"/>
      <c r="H90" s="150"/>
      <c r="I90" s="150"/>
      <c r="J90" s="150"/>
      <c r="K90" s="150"/>
      <c r="L90" s="150"/>
      <c r="M90" s="150"/>
      <c r="N90" s="150"/>
      <c r="O90" s="150"/>
      <c r="P90" s="150"/>
      <c r="Q90" s="150"/>
      <c r="R90" s="150"/>
      <c r="S90" s="150"/>
      <c r="T90" s="150"/>
      <c r="U90" s="150"/>
      <c r="V90" s="150"/>
      <c r="W90" s="150"/>
      <c r="X90" s="150"/>
      <c r="Y90" s="150"/>
      <c r="Z90" s="150"/>
      <c r="AA90" s="150"/>
      <c r="AB90" s="150"/>
      <c r="AC90" s="150"/>
      <c r="AD90" s="150"/>
      <c r="AE90" s="150"/>
      <c r="AF90" s="150"/>
      <c r="AG90" s="301"/>
      <c r="AH90" s="87"/>
      <c r="AJ90" s="87"/>
      <c r="AK90" s="150"/>
      <c r="AL90" s="132"/>
      <c r="AM90" s="9"/>
    </row>
    <row r="91" customFormat="false" ht="12.75" hidden="false" customHeight="true" outlineLevel="0" collapsed="false">
      <c r="A91" s="218" t="s">
        <v>460</v>
      </c>
      <c r="B91" s="275" t="n">
        <f aca="false">SUM(C91:AG91)</f>
        <v>0</v>
      </c>
      <c r="C91" s="150"/>
      <c r="D91" s="150"/>
      <c r="E91" s="150"/>
      <c r="F91" s="150"/>
      <c r="G91" s="150"/>
      <c r="H91" s="150"/>
      <c r="I91" s="150"/>
      <c r="J91" s="150"/>
      <c r="K91" s="150"/>
      <c r="L91" s="150"/>
      <c r="M91" s="150"/>
      <c r="N91" s="150"/>
      <c r="O91" s="150"/>
      <c r="P91" s="150"/>
      <c r="Q91" s="150"/>
      <c r="R91" s="150"/>
      <c r="S91" s="150"/>
      <c r="T91" s="150"/>
      <c r="U91" s="150"/>
      <c r="V91" s="150"/>
      <c r="W91" s="150"/>
      <c r="X91" s="150"/>
      <c r="Y91" s="150"/>
      <c r="Z91" s="150"/>
      <c r="AA91" s="150"/>
      <c r="AB91" s="150"/>
      <c r="AC91" s="150"/>
      <c r="AD91" s="150"/>
      <c r="AE91" s="150"/>
      <c r="AF91" s="150"/>
      <c r="AG91" s="301"/>
      <c r="AH91" s="87"/>
      <c r="AJ91" s="87"/>
      <c r="AK91" s="150"/>
      <c r="AL91" s="132"/>
      <c r="AM91" s="9"/>
    </row>
    <row r="92" customFormat="false" ht="12.75" hidden="false" customHeight="true" outlineLevel="0" collapsed="false">
      <c r="A92" s="218" t="s">
        <v>461</v>
      </c>
      <c r="B92" s="275" t="n">
        <f aca="false">SUM(C92:AG92)</f>
        <v>0</v>
      </c>
      <c r="C92" s="150"/>
      <c r="D92" s="150"/>
      <c r="E92" s="150"/>
      <c r="F92" s="150"/>
      <c r="G92" s="150"/>
      <c r="H92" s="150"/>
      <c r="I92" s="150"/>
      <c r="J92" s="150"/>
      <c r="K92" s="150"/>
      <c r="L92" s="150"/>
      <c r="M92" s="150"/>
      <c r="N92" s="150"/>
      <c r="O92" s="150"/>
      <c r="P92" s="150"/>
      <c r="Q92" s="150"/>
      <c r="R92" s="150"/>
      <c r="S92" s="150"/>
      <c r="T92" s="150"/>
      <c r="U92" s="150"/>
      <c r="V92" s="150"/>
      <c r="W92" s="150"/>
      <c r="X92" s="150"/>
      <c r="Y92" s="150"/>
      <c r="Z92" s="150"/>
      <c r="AA92" s="150"/>
      <c r="AB92" s="150"/>
      <c r="AC92" s="150"/>
      <c r="AD92" s="150"/>
      <c r="AE92" s="150"/>
      <c r="AF92" s="150"/>
      <c r="AG92" s="301"/>
      <c r="AH92" s="87"/>
      <c r="AJ92" s="87"/>
      <c r="AK92" s="150"/>
      <c r="AL92" s="132"/>
      <c r="AM92" s="9"/>
    </row>
    <row r="93" customFormat="false" ht="12.75" hidden="false" customHeight="true" outlineLevel="0" collapsed="false">
      <c r="A93" s="218" t="s">
        <v>462</v>
      </c>
      <c r="B93" s="275" t="n">
        <f aca="false">SUM(C93:AG93)</f>
        <v>0</v>
      </c>
      <c r="C93" s="150"/>
      <c r="D93" s="150"/>
      <c r="E93" s="150"/>
      <c r="F93" s="150"/>
      <c r="G93" s="150"/>
      <c r="H93" s="150"/>
      <c r="I93" s="150"/>
      <c r="J93" s="150"/>
      <c r="K93" s="150"/>
      <c r="L93" s="150"/>
      <c r="M93" s="150"/>
      <c r="N93" s="150"/>
      <c r="O93" s="150"/>
      <c r="P93" s="150"/>
      <c r="Q93" s="150"/>
      <c r="R93" s="150"/>
      <c r="S93" s="150"/>
      <c r="T93" s="150"/>
      <c r="U93" s="150"/>
      <c r="V93" s="150"/>
      <c r="W93" s="150"/>
      <c r="X93" s="150"/>
      <c r="Y93" s="150"/>
      <c r="Z93" s="150"/>
      <c r="AA93" s="150"/>
      <c r="AB93" s="150"/>
      <c r="AC93" s="150"/>
      <c r="AD93" s="150"/>
      <c r="AE93" s="150"/>
      <c r="AF93" s="150"/>
      <c r="AG93" s="301"/>
      <c r="AH93" s="87"/>
      <c r="AJ93" s="87"/>
      <c r="AK93" s="150"/>
      <c r="AL93" s="132"/>
      <c r="AM93" s="9"/>
    </row>
    <row r="94" customFormat="false" ht="12.75" hidden="false" customHeight="true" outlineLevel="0" collapsed="false">
      <c r="A94" s="218" t="s">
        <v>463</v>
      </c>
      <c r="B94" s="275" t="n">
        <f aca="false">SUM(C94:AG94)</f>
        <v>0</v>
      </c>
      <c r="C94" s="150"/>
      <c r="D94" s="150"/>
      <c r="E94" s="150"/>
      <c r="F94" s="150"/>
      <c r="G94" s="150"/>
      <c r="H94" s="150"/>
      <c r="I94" s="150"/>
      <c r="J94" s="150"/>
      <c r="K94" s="150"/>
      <c r="L94" s="150"/>
      <c r="M94" s="150"/>
      <c r="N94" s="150"/>
      <c r="O94" s="150"/>
      <c r="P94" s="150"/>
      <c r="Q94" s="150"/>
      <c r="R94" s="150"/>
      <c r="S94" s="150"/>
      <c r="T94" s="150"/>
      <c r="U94" s="150"/>
      <c r="V94" s="150"/>
      <c r="W94" s="150"/>
      <c r="X94" s="150"/>
      <c r="Y94" s="150"/>
      <c r="Z94" s="150"/>
      <c r="AA94" s="150"/>
      <c r="AB94" s="150"/>
      <c r="AC94" s="150"/>
      <c r="AD94" s="150"/>
      <c r="AE94" s="150"/>
      <c r="AF94" s="150"/>
      <c r="AG94" s="301"/>
      <c r="AH94" s="87"/>
      <c r="AJ94" s="87"/>
      <c r="AK94" s="150"/>
      <c r="AL94" s="132"/>
      <c r="AM94" s="9"/>
    </row>
    <row r="95" customFormat="false" ht="12.75" hidden="false" customHeight="true" outlineLevel="0" collapsed="false">
      <c r="A95" s="218" t="s">
        <v>464</v>
      </c>
      <c r="B95" s="275" t="n">
        <f aca="false">SUM(C95:AG95)</f>
        <v>0</v>
      </c>
      <c r="C95" s="150"/>
      <c r="D95" s="150"/>
      <c r="E95" s="150"/>
      <c r="F95" s="150"/>
      <c r="G95" s="150"/>
      <c r="H95" s="150"/>
      <c r="I95" s="150"/>
      <c r="J95" s="150"/>
      <c r="K95" s="150"/>
      <c r="L95" s="150"/>
      <c r="M95" s="150"/>
      <c r="N95" s="150"/>
      <c r="O95" s="150"/>
      <c r="P95" s="150"/>
      <c r="Q95" s="150"/>
      <c r="R95" s="150"/>
      <c r="S95" s="150"/>
      <c r="T95" s="150"/>
      <c r="U95" s="150"/>
      <c r="V95" s="150"/>
      <c r="W95" s="150"/>
      <c r="X95" s="150"/>
      <c r="Y95" s="150"/>
      <c r="Z95" s="150"/>
      <c r="AA95" s="150"/>
      <c r="AB95" s="150"/>
      <c r="AC95" s="150"/>
      <c r="AD95" s="150"/>
      <c r="AE95" s="150"/>
      <c r="AF95" s="150"/>
      <c r="AG95" s="301"/>
      <c r="AH95" s="87"/>
      <c r="AJ95" s="87"/>
      <c r="AK95" s="150"/>
      <c r="AL95" s="132"/>
      <c r="AM95" s="9"/>
    </row>
    <row r="96" customFormat="false" ht="12.75" hidden="false" customHeight="true" outlineLevel="0" collapsed="false">
      <c r="A96" s="218" t="s">
        <v>465</v>
      </c>
      <c r="B96" s="275" t="n">
        <f aca="false">SUM(C96:AG96)</f>
        <v>0</v>
      </c>
      <c r="C96" s="150"/>
      <c r="D96" s="150"/>
      <c r="E96" s="150"/>
      <c r="F96" s="150"/>
      <c r="G96" s="150"/>
      <c r="H96" s="150"/>
      <c r="I96" s="150"/>
      <c r="J96" s="150"/>
      <c r="K96" s="150"/>
      <c r="L96" s="150"/>
      <c r="M96" s="150"/>
      <c r="N96" s="150"/>
      <c r="O96" s="150"/>
      <c r="P96" s="150"/>
      <c r="Q96" s="150"/>
      <c r="R96" s="150"/>
      <c r="S96" s="150"/>
      <c r="T96" s="150"/>
      <c r="U96" s="150"/>
      <c r="V96" s="150"/>
      <c r="W96" s="150"/>
      <c r="X96" s="150"/>
      <c r="Y96" s="150"/>
      <c r="Z96" s="150"/>
      <c r="AA96" s="150"/>
      <c r="AB96" s="150"/>
      <c r="AC96" s="150"/>
      <c r="AD96" s="150"/>
      <c r="AE96" s="150"/>
      <c r="AF96" s="150"/>
      <c r="AG96" s="301"/>
      <c r="AH96" s="87"/>
      <c r="AJ96" s="87"/>
      <c r="AK96" s="150"/>
      <c r="AL96" s="132"/>
      <c r="AM96" s="9"/>
    </row>
    <row r="97" customFormat="false" ht="12.75" hidden="false" customHeight="true" outlineLevel="0" collapsed="false">
      <c r="A97" s="218" t="s">
        <v>466</v>
      </c>
      <c r="B97" s="275" t="n">
        <f aca="false">SUM(C97:AG97)</f>
        <v>0</v>
      </c>
      <c r="C97" s="150"/>
      <c r="D97" s="150"/>
      <c r="E97" s="150"/>
      <c r="F97" s="150"/>
      <c r="G97" s="150"/>
      <c r="H97" s="150"/>
      <c r="I97" s="150"/>
      <c r="J97" s="150"/>
      <c r="K97" s="150"/>
      <c r="L97" s="150"/>
      <c r="M97" s="150"/>
      <c r="N97" s="150"/>
      <c r="O97" s="150"/>
      <c r="P97" s="150"/>
      <c r="Q97" s="150"/>
      <c r="R97" s="150"/>
      <c r="S97" s="150"/>
      <c r="T97" s="150"/>
      <c r="U97" s="150"/>
      <c r="V97" s="150"/>
      <c r="W97" s="150"/>
      <c r="X97" s="150"/>
      <c r="Y97" s="150"/>
      <c r="Z97" s="150"/>
      <c r="AA97" s="150"/>
      <c r="AB97" s="150"/>
      <c r="AC97" s="150"/>
      <c r="AD97" s="150"/>
      <c r="AE97" s="150"/>
      <c r="AF97" s="150"/>
      <c r="AG97" s="301"/>
      <c r="AH97" s="87"/>
      <c r="AJ97" s="87"/>
      <c r="AK97" s="150"/>
      <c r="AL97" s="132"/>
      <c r="AM97" s="9"/>
    </row>
    <row r="98" customFormat="false" ht="12.75" hidden="false" customHeight="true" outlineLevel="0" collapsed="false">
      <c r="A98" s="218"/>
      <c r="B98" s="275"/>
      <c r="C98" s="150"/>
      <c r="D98" s="150"/>
      <c r="E98" s="150"/>
      <c r="F98" s="150"/>
      <c r="G98" s="150"/>
      <c r="H98" s="150"/>
      <c r="I98" s="150"/>
      <c r="J98" s="150"/>
      <c r="K98" s="150"/>
      <c r="L98" s="150"/>
      <c r="M98" s="150"/>
      <c r="N98" s="150"/>
      <c r="O98" s="150"/>
      <c r="P98" s="150"/>
      <c r="Q98" s="150"/>
      <c r="R98" s="150"/>
      <c r="S98" s="150"/>
      <c r="T98" s="150"/>
      <c r="U98" s="150"/>
      <c r="V98" s="150"/>
      <c r="W98" s="150"/>
      <c r="X98" s="150"/>
      <c r="Y98" s="150"/>
      <c r="Z98" s="150"/>
      <c r="AA98" s="150"/>
      <c r="AB98" s="150"/>
      <c r="AC98" s="150"/>
      <c r="AD98" s="150"/>
      <c r="AE98" s="150"/>
      <c r="AF98" s="150"/>
      <c r="AG98" s="301"/>
      <c r="AH98" s="87"/>
      <c r="AJ98" s="87"/>
      <c r="AK98" s="150"/>
      <c r="AL98" s="132"/>
      <c r="AM98" s="9"/>
    </row>
    <row r="99" customFormat="false" ht="12.75" hidden="false" customHeight="true" outlineLevel="0" collapsed="false">
      <c r="A99" s="218"/>
      <c r="B99" s="275"/>
      <c r="C99" s="150"/>
      <c r="D99" s="150"/>
      <c r="E99" s="150"/>
      <c r="F99" s="150"/>
      <c r="G99" s="150"/>
      <c r="H99" s="150"/>
      <c r="I99" s="150"/>
      <c r="J99" s="150"/>
      <c r="K99" s="150"/>
      <c r="L99" s="150"/>
      <c r="M99" s="150"/>
      <c r="N99" s="150"/>
      <c r="O99" s="150"/>
      <c r="P99" s="150"/>
      <c r="Q99" s="150"/>
      <c r="R99" s="150"/>
      <c r="S99" s="150"/>
      <c r="T99" s="150"/>
      <c r="U99" s="150"/>
      <c r="V99" s="150"/>
      <c r="W99" s="150"/>
      <c r="X99" s="150"/>
      <c r="Y99" s="150"/>
      <c r="Z99" s="150"/>
      <c r="AA99" s="150"/>
      <c r="AB99" s="150"/>
      <c r="AC99" s="150"/>
      <c r="AD99" s="150"/>
      <c r="AE99" s="150"/>
      <c r="AF99" s="150"/>
      <c r="AG99" s="301"/>
      <c r="AH99" s="87"/>
      <c r="AJ99" s="87"/>
      <c r="AK99" s="150"/>
      <c r="AL99" s="132"/>
      <c r="AM99" s="9"/>
    </row>
    <row r="100" customFormat="false" ht="12.75" hidden="false" customHeight="true" outlineLevel="0" collapsed="false">
      <c r="A100" s="218"/>
      <c r="B100" s="275"/>
      <c r="C100" s="150"/>
      <c r="D100" s="150"/>
      <c r="E100" s="150"/>
      <c r="F100" s="150"/>
      <c r="G100" s="150"/>
      <c r="H100" s="150"/>
      <c r="I100" s="150"/>
      <c r="J100" s="150"/>
      <c r="K100" s="150"/>
      <c r="L100" s="150"/>
      <c r="M100" s="150"/>
      <c r="N100" s="150"/>
      <c r="O100" s="150"/>
      <c r="P100" s="150"/>
      <c r="Q100" s="150"/>
      <c r="R100" s="150"/>
      <c r="S100" s="150"/>
      <c r="T100" s="150"/>
      <c r="U100" s="150"/>
      <c r="V100" s="150"/>
      <c r="W100" s="150"/>
      <c r="X100" s="150"/>
      <c r="Y100" s="150"/>
      <c r="Z100" s="150"/>
      <c r="AA100" s="150"/>
      <c r="AB100" s="150"/>
      <c r="AC100" s="150"/>
      <c r="AD100" s="150"/>
      <c r="AE100" s="150"/>
      <c r="AF100" s="150"/>
      <c r="AG100" s="301"/>
      <c r="AH100" s="87"/>
      <c r="AJ100" s="87"/>
      <c r="AK100" s="150"/>
      <c r="AL100" s="132"/>
      <c r="AM100" s="9"/>
    </row>
    <row r="101" customFormat="false" ht="12.75" hidden="false" customHeight="true" outlineLevel="0" collapsed="false">
      <c r="A101" s="218"/>
      <c r="B101" s="275"/>
      <c r="C101" s="150"/>
      <c r="D101" s="150"/>
      <c r="E101" s="150"/>
      <c r="F101" s="150"/>
      <c r="G101" s="150"/>
      <c r="H101" s="150"/>
      <c r="I101" s="150"/>
      <c r="J101" s="150"/>
      <c r="K101" s="150"/>
      <c r="L101" s="150"/>
      <c r="M101" s="150"/>
      <c r="N101" s="150"/>
      <c r="O101" s="150"/>
      <c r="P101" s="150"/>
      <c r="Q101" s="150"/>
      <c r="R101" s="150"/>
      <c r="S101" s="150"/>
      <c r="T101" s="150"/>
      <c r="U101" s="150"/>
      <c r="V101" s="150"/>
      <c r="W101" s="150"/>
      <c r="X101" s="150"/>
      <c r="Y101" s="150"/>
      <c r="Z101" s="150"/>
      <c r="AA101" s="150"/>
      <c r="AB101" s="150"/>
      <c r="AC101" s="150"/>
      <c r="AD101" s="150"/>
      <c r="AE101" s="150"/>
      <c r="AF101" s="150"/>
      <c r="AG101" s="301"/>
      <c r="AH101" s="87"/>
      <c r="AJ101" s="87"/>
      <c r="AK101" s="150"/>
      <c r="AL101" s="132"/>
      <c r="AM101" s="9"/>
    </row>
    <row r="102" customFormat="false" ht="12.75" hidden="false" customHeight="true" outlineLevel="0" collapsed="false">
      <c r="A102" s="313" t="s">
        <v>467</v>
      </c>
      <c r="B102" s="304" t="n">
        <f aca="false">SUM(B87:B101)</f>
        <v>0</v>
      </c>
      <c r="C102" s="314"/>
      <c r="D102" s="314"/>
      <c r="E102" s="314"/>
      <c r="F102" s="314"/>
      <c r="G102" s="314"/>
      <c r="H102" s="314"/>
      <c r="I102" s="314"/>
      <c r="J102" s="314"/>
      <c r="K102" s="314"/>
      <c r="L102" s="314"/>
      <c r="M102" s="314"/>
      <c r="N102" s="314"/>
      <c r="O102" s="314"/>
      <c r="P102" s="314"/>
      <c r="Q102" s="314"/>
      <c r="R102" s="314"/>
      <c r="S102" s="314"/>
      <c r="T102" s="314"/>
      <c r="U102" s="314"/>
      <c r="V102" s="314"/>
      <c r="W102" s="314"/>
      <c r="X102" s="314"/>
      <c r="Y102" s="314"/>
      <c r="Z102" s="314"/>
      <c r="AA102" s="314"/>
      <c r="AB102" s="314"/>
      <c r="AC102" s="314"/>
      <c r="AD102" s="314"/>
      <c r="AE102" s="314"/>
      <c r="AF102" s="314"/>
      <c r="AG102" s="315"/>
      <c r="AH102" s="87"/>
      <c r="AJ102" s="87"/>
      <c r="AK102" s="150"/>
      <c r="AL102" s="132"/>
      <c r="AM102" s="9"/>
    </row>
    <row r="103" customFormat="false" ht="12.75" hidden="false" customHeight="true" outlineLevel="0" collapsed="false">
      <c r="A103" s="87"/>
      <c r="B103" s="308"/>
      <c r="C103" s="150"/>
      <c r="D103" s="150"/>
      <c r="E103" s="150"/>
      <c r="F103" s="150"/>
      <c r="G103" s="150"/>
      <c r="H103" s="150"/>
      <c r="I103" s="150"/>
      <c r="J103" s="150"/>
      <c r="K103" s="150"/>
      <c r="L103" s="150"/>
      <c r="M103" s="150"/>
      <c r="N103" s="150"/>
      <c r="O103" s="150"/>
      <c r="P103" s="150"/>
      <c r="Q103" s="150"/>
      <c r="R103" s="150"/>
      <c r="S103" s="150"/>
      <c r="T103" s="150"/>
      <c r="U103" s="150"/>
      <c r="V103" s="150"/>
      <c r="W103" s="150"/>
      <c r="X103" s="150"/>
      <c r="Y103" s="150"/>
      <c r="Z103" s="150"/>
      <c r="AA103" s="150"/>
      <c r="AB103" s="150"/>
      <c r="AC103" s="150"/>
      <c r="AD103" s="150"/>
      <c r="AE103" s="150"/>
      <c r="AF103" s="150"/>
      <c r="AG103" s="150"/>
      <c r="AH103" s="87"/>
      <c r="AJ103" s="87"/>
      <c r="AK103" s="150"/>
      <c r="AL103" s="132"/>
      <c r="AM103" s="9"/>
    </row>
    <row r="104" customFormat="false" ht="12.75" hidden="false" customHeight="true" outlineLevel="0" collapsed="false">
      <c r="A104" s="255"/>
      <c r="B104" s="256" t="s">
        <v>414</v>
      </c>
      <c r="C104" s="257" t="n">
        <f aca="false">SUM(C108:C117)</f>
        <v>0</v>
      </c>
      <c r="D104" s="257" t="n">
        <f aca="false">SUM(D108:D117)</f>
        <v>0</v>
      </c>
      <c r="E104" s="257" t="n">
        <f aca="false">SUM(E108:E117)</f>
        <v>0</v>
      </c>
      <c r="F104" s="257" t="n">
        <f aca="false">SUM(F108:F117)</f>
        <v>0</v>
      </c>
      <c r="G104" s="257" t="n">
        <f aca="false">SUM(G108:G117)</f>
        <v>0</v>
      </c>
      <c r="H104" s="257" t="n">
        <f aca="false">SUM(H108:H117)</f>
        <v>0</v>
      </c>
      <c r="I104" s="257" t="n">
        <f aca="false">SUM(I108:I117)</f>
        <v>0</v>
      </c>
      <c r="J104" s="257" t="n">
        <f aca="false">SUM(J108:J117)</f>
        <v>0</v>
      </c>
      <c r="K104" s="257" t="n">
        <f aca="false">SUM(K108:K117)</f>
        <v>0</v>
      </c>
      <c r="L104" s="257" t="n">
        <f aca="false">SUM(L108:L117)</f>
        <v>0</v>
      </c>
      <c r="M104" s="257" t="n">
        <f aca="false">SUM(M108:M117)</f>
        <v>0</v>
      </c>
      <c r="N104" s="257" t="n">
        <f aca="false">SUM(N108:N117)</f>
        <v>0</v>
      </c>
      <c r="O104" s="257" t="n">
        <f aca="false">SUM(O108:O117)</f>
        <v>0</v>
      </c>
      <c r="P104" s="257" t="n">
        <f aca="false">SUM(P108:P117)</f>
        <v>0</v>
      </c>
      <c r="Q104" s="257" t="n">
        <f aca="false">SUM(Q108:Q117)</f>
        <v>0</v>
      </c>
      <c r="R104" s="257" t="n">
        <f aca="false">SUM(R108:R117)</f>
        <v>0</v>
      </c>
      <c r="S104" s="257" t="n">
        <f aca="false">SUM(S108:S117)</f>
        <v>0</v>
      </c>
      <c r="T104" s="257" t="n">
        <f aca="false">SUM(T108:T117)</f>
        <v>0</v>
      </c>
      <c r="U104" s="257" t="n">
        <f aca="false">SUM(U108:U117)</f>
        <v>0</v>
      </c>
      <c r="V104" s="257" t="n">
        <f aca="false">SUM(V108:V117)</f>
        <v>0</v>
      </c>
      <c r="W104" s="257" t="n">
        <f aca="false">SUM(W108:W117)</f>
        <v>0</v>
      </c>
      <c r="X104" s="257" t="n">
        <f aca="false">SUM(X108:X117)</f>
        <v>0</v>
      </c>
      <c r="Y104" s="257" t="n">
        <f aca="false">SUM(Y108:Y117)</f>
        <v>0</v>
      </c>
      <c r="Z104" s="257" t="n">
        <f aca="false">SUM(Z108:Z117)</f>
        <v>0</v>
      </c>
      <c r="AA104" s="257" t="n">
        <f aca="false">SUM(AA108:AA117)</f>
        <v>0</v>
      </c>
      <c r="AB104" s="257" t="n">
        <f aca="false">SUM(AB108:AB117)</f>
        <v>0</v>
      </c>
      <c r="AC104" s="257" t="n">
        <f aca="false">SUM(AC108:AC117)</f>
        <v>0</v>
      </c>
      <c r="AD104" s="257" t="n">
        <f aca="false">SUM(AD108:AD117)</f>
        <v>0</v>
      </c>
      <c r="AE104" s="257" t="n">
        <f aca="false">SUM(AE108:AE117)</f>
        <v>0</v>
      </c>
      <c r="AF104" s="257" t="n">
        <f aca="false">SUM(AF108:AF117)</f>
        <v>0</v>
      </c>
      <c r="AG104" s="257" t="n">
        <f aca="false">SUM(AG108:AG117)</f>
        <v>0</v>
      </c>
      <c r="AH104" s="8"/>
      <c r="AI104" s="309"/>
      <c r="AJ104" s="310"/>
      <c r="AK104" s="8"/>
      <c r="AL104" s="22"/>
      <c r="AN104" s="8"/>
      <c r="AO104" s="8"/>
      <c r="AP104" s="8"/>
      <c r="AQ104" s="8"/>
      <c r="AR104" s="8"/>
      <c r="AS104" s="8"/>
    </row>
    <row r="105" customFormat="false" ht="12.75" hidden="false" customHeight="true" outlineLevel="0" collapsed="false">
      <c r="A105" s="260" t="s">
        <v>468</v>
      </c>
      <c r="B105" s="261" t="n">
        <f aca="false">B44</f>
        <v>36982</v>
      </c>
      <c r="C105" s="262" t="n">
        <f aca="false">C44</f>
        <v>36982</v>
      </c>
      <c r="D105" s="262" t="n">
        <f aca="false">D44</f>
        <v>36983</v>
      </c>
      <c r="E105" s="262" t="n">
        <f aca="false">E44</f>
        <v>36984</v>
      </c>
      <c r="F105" s="262" t="n">
        <f aca="false">F44</f>
        <v>36985</v>
      </c>
      <c r="G105" s="262" t="n">
        <f aca="false">G44</f>
        <v>36986</v>
      </c>
      <c r="H105" s="262" t="n">
        <f aca="false">H44</f>
        <v>36987</v>
      </c>
      <c r="I105" s="262" t="n">
        <f aca="false">I44</f>
        <v>36988</v>
      </c>
      <c r="J105" s="262" t="n">
        <f aca="false">J44</f>
        <v>36989</v>
      </c>
      <c r="K105" s="262" t="n">
        <f aca="false">K44</f>
        <v>36990</v>
      </c>
      <c r="L105" s="262" t="n">
        <f aca="false">L44</f>
        <v>36991</v>
      </c>
      <c r="M105" s="262" t="n">
        <f aca="false">M44</f>
        <v>36992</v>
      </c>
      <c r="N105" s="262" t="n">
        <f aca="false">N44</f>
        <v>36993</v>
      </c>
      <c r="O105" s="262" t="n">
        <f aca="false">O44</f>
        <v>36994</v>
      </c>
      <c r="P105" s="262" t="n">
        <f aca="false">P44</f>
        <v>36995</v>
      </c>
      <c r="Q105" s="262" t="n">
        <f aca="false">Q44</f>
        <v>36996</v>
      </c>
      <c r="R105" s="262" t="n">
        <f aca="false">R44</f>
        <v>36997</v>
      </c>
      <c r="S105" s="262" t="n">
        <f aca="false">S44</f>
        <v>36998</v>
      </c>
      <c r="T105" s="262" t="n">
        <f aca="false">T44</f>
        <v>36999</v>
      </c>
      <c r="U105" s="262" t="n">
        <f aca="false">U44</f>
        <v>37000</v>
      </c>
      <c r="V105" s="262" t="n">
        <f aca="false">V44</f>
        <v>37001</v>
      </c>
      <c r="W105" s="262" t="n">
        <f aca="false">W44</f>
        <v>37002</v>
      </c>
      <c r="X105" s="262" t="n">
        <f aca="false">X44</f>
        <v>37003</v>
      </c>
      <c r="Y105" s="262" t="n">
        <f aca="false">Y44</f>
        <v>37004</v>
      </c>
      <c r="Z105" s="262" t="n">
        <f aca="false">Z44</f>
        <v>37005</v>
      </c>
      <c r="AA105" s="262" t="n">
        <f aca="false">AA44</f>
        <v>37006</v>
      </c>
      <c r="AB105" s="262" t="n">
        <f aca="false">AB44</f>
        <v>37007</v>
      </c>
      <c r="AC105" s="262" t="n">
        <f aca="false">AC44</f>
        <v>37008</v>
      </c>
      <c r="AD105" s="262" t="n">
        <f aca="false">AD44</f>
        <v>37009</v>
      </c>
      <c r="AE105" s="262" t="n">
        <f aca="false">AE44</f>
        <v>37010</v>
      </c>
      <c r="AF105" s="262" t="n">
        <f aca="false">AF44</f>
        <v>37011</v>
      </c>
      <c r="AG105" s="262" t="n">
        <f aca="false">AG44</f>
        <v>37012</v>
      </c>
      <c r="AH105" s="263"/>
      <c r="AI105" s="309"/>
      <c r="AJ105" s="311"/>
      <c r="AK105" s="263"/>
      <c r="AL105" s="266"/>
      <c r="AM105" s="263"/>
      <c r="AN105" s="263"/>
      <c r="AO105" s="263"/>
      <c r="AP105" s="263"/>
      <c r="AQ105" s="263"/>
      <c r="AR105" s="263"/>
      <c r="AS105" s="263"/>
      <c r="AT105" s="263"/>
      <c r="AU105" s="263"/>
      <c r="AV105" s="263"/>
      <c r="AW105" s="263"/>
      <c r="AX105" s="263"/>
      <c r="AY105" s="263"/>
      <c r="AZ105" s="263"/>
      <c r="BA105" s="263"/>
      <c r="BB105" s="263"/>
      <c r="BC105" s="263"/>
      <c r="BD105" s="263"/>
      <c r="BE105" s="263"/>
      <c r="BF105" s="263"/>
      <c r="BG105" s="263"/>
      <c r="BH105" s="263"/>
      <c r="BI105" s="263"/>
      <c r="BJ105" s="263"/>
      <c r="BK105" s="263"/>
      <c r="BL105" s="263"/>
      <c r="BM105" s="263"/>
      <c r="BN105" s="263"/>
      <c r="BO105" s="263"/>
      <c r="BP105" s="263"/>
      <c r="BQ105" s="263"/>
      <c r="BR105" s="263"/>
      <c r="BS105" s="263"/>
      <c r="BT105" s="263"/>
      <c r="BU105" s="263"/>
      <c r="BV105" s="263"/>
      <c r="BW105" s="263"/>
      <c r="BX105" s="263"/>
      <c r="BY105" s="263"/>
      <c r="BZ105" s="263"/>
      <c r="CA105" s="263"/>
      <c r="CB105" s="263"/>
      <c r="CC105" s="263"/>
      <c r="CD105" s="263"/>
      <c r="CE105" s="263"/>
      <c r="CF105" s="263"/>
      <c r="CG105" s="263"/>
      <c r="CH105" s="263"/>
      <c r="CI105" s="263"/>
      <c r="CJ105" s="263"/>
      <c r="CK105" s="263"/>
      <c r="CL105" s="263"/>
      <c r="CM105" s="263"/>
      <c r="CN105" s="263"/>
      <c r="CO105" s="263"/>
      <c r="CP105" s="263"/>
      <c r="CQ105" s="263"/>
      <c r="CR105" s="263"/>
      <c r="CS105" s="263"/>
      <c r="CT105" s="263"/>
      <c r="CU105" s="263"/>
      <c r="CV105" s="263"/>
      <c r="CW105" s="263"/>
      <c r="CX105" s="263"/>
      <c r="CY105" s="263"/>
      <c r="CZ105" s="263"/>
      <c r="DA105" s="263"/>
      <c r="DB105" s="263"/>
      <c r="DC105" s="263"/>
      <c r="DD105" s="263"/>
      <c r="DE105" s="263"/>
      <c r="DF105" s="263"/>
      <c r="DG105" s="263"/>
      <c r="DH105" s="263"/>
      <c r="DI105" s="263"/>
      <c r="DJ105" s="263"/>
      <c r="DK105" s="263"/>
      <c r="DL105" s="263"/>
      <c r="DM105" s="263"/>
      <c r="DN105" s="263"/>
      <c r="DO105" s="263"/>
      <c r="DP105" s="263"/>
      <c r="DQ105" s="263"/>
      <c r="DR105" s="263"/>
      <c r="DS105" s="263"/>
      <c r="DT105" s="263"/>
      <c r="DU105" s="263"/>
      <c r="DV105" s="263"/>
      <c r="DW105" s="263"/>
      <c r="DX105" s="263"/>
      <c r="DY105" s="263"/>
      <c r="DZ105" s="263"/>
      <c r="EA105" s="263"/>
      <c r="EB105" s="263"/>
      <c r="EC105" s="263"/>
      <c r="ED105" s="263"/>
      <c r="EE105" s="263"/>
      <c r="EF105" s="263"/>
      <c r="EG105" s="263"/>
      <c r="EH105" s="263"/>
      <c r="EI105" s="263"/>
      <c r="EJ105" s="263"/>
      <c r="EK105" s="263"/>
      <c r="EL105" s="263"/>
      <c r="EM105" s="263"/>
      <c r="EN105" s="263"/>
      <c r="EO105" s="263"/>
      <c r="EP105" s="263"/>
      <c r="EQ105" s="263"/>
      <c r="ER105" s="263"/>
      <c r="ES105" s="263"/>
      <c r="ET105" s="263"/>
      <c r="EU105" s="263"/>
      <c r="EV105" s="263"/>
      <c r="EW105" s="263"/>
      <c r="EX105" s="263"/>
      <c r="EY105" s="263"/>
      <c r="EZ105" s="263"/>
      <c r="FA105" s="263"/>
      <c r="FB105" s="263"/>
      <c r="FC105" s="263"/>
      <c r="FD105" s="263"/>
      <c r="FE105" s="263"/>
      <c r="FF105" s="263"/>
      <c r="FG105" s="263"/>
      <c r="FH105" s="263"/>
      <c r="FI105" s="263"/>
      <c r="FJ105" s="263"/>
      <c r="FK105" s="263"/>
      <c r="FL105" s="263"/>
      <c r="FM105" s="263"/>
      <c r="FN105" s="263"/>
      <c r="FO105" s="263"/>
      <c r="FP105" s="263"/>
      <c r="FQ105" s="263"/>
      <c r="FR105" s="263"/>
      <c r="FS105" s="263"/>
      <c r="FT105" s="263"/>
      <c r="FU105" s="263"/>
      <c r="FV105" s="263"/>
      <c r="FW105" s="263"/>
      <c r="FX105" s="263"/>
      <c r="FY105" s="263"/>
      <c r="FZ105" s="263"/>
      <c r="GA105" s="263"/>
      <c r="GB105" s="263"/>
      <c r="GC105" s="263"/>
      <c r="GD105" s="263"/>
      <c r="GE105" s="263"/>
      <c r="GF105" s="263"/>
      <c r="GG105" s="263"/>
      <c r="GH105" s="263"/>
      <c r="GI105" s="263"/>
      <c r="GJ105" s="263"/>
      <c r="GK105" s="263"/>
      <c r="GL105" s="263"/>
      <c r="GM105" s="263"/>
      <c r="GN105" s="263"/>
      <c r="GO105" s="263"/>
      <c r="GP105" s="263"/>
      <c r="GQ105" s="263"/>
      <c r="GR105" s="263"/>
      <c r="GS105" s="263"/>
      <c r="GT105" s="263"/>
      <c r="GU105" s="263"/>
      <c r="GV105" s="263"/>
      <c r="GW105" s="263"/>
      <c r="GX105" s="263"/>
      <c r="GY105" s="263"/>
      <c r="GZ105" s="263"/>
      <c r="HA105" s="263"/>
      <c r="HB105" s="263"/>
      <c r="HC105" s="263"/>
      <c r="HD105" s="263"/>
      <c r="HE105" s="263"/>
      <c r="HF105" s="263"/>
      <c r="HG105" s="263"/>
      <c r="HH105" s="263"/>
      <c r="HI105" s="263"/>
      <c r="HJ105" s="263"/>
      <c r="HK105" s="263"/>
      <c r="HL105" s="263"/>
      <c r="HM105" s="263"/>
      <c r="HN105" s="263"/>
      <c r="HO105" s="263"/>
      <c r="HP105" s="263"/>
      <c r="HQ105" s="263"/>
      <c r="HR105" s="263"/>
      <c r="HS105" s="263"/>
      <c r="HT105" s="263"/>
      <c r="HU105" s="263"/>
      <c r="HV105" s="263"/>
      <c r="HW105" s="263"/>
      <c r="HX105" s="263"/>
      <c r="HY105" s="263"/>
      <c r="HZ105" s="263"/>
      <c r="IA105" s="263"/>
      <c r="IB105" s="263"/>
      <c r="IC105" s="263"/>
      <c r="ID105" s="263"/>
      <c r="IE105" s="263"/>
      <c r="IF105" s="263"/>
      <c r="IG105" s="263"/>
      <c r="IH105" s="263"/>
      <c r="II105" s="263"/>
      <c r="IJ105" s="263"/>
      <c r="IK105" s="263"/>
      <c r="IL105" s="263"/>
      <c r="IM105" s="263"/>
      <c r="IN105" s="263"/>
      <c r="IO105" s="263"/>
      <c r="IP105" s="263"/>
      <c r="IQ105" s="263"/>
      <c r="IR105" s="263"/>
      <c r="IS105" s="263"/>
      <c r="IT105" s="263"/>
      <c r="IU105" s="263"/>
      <c r="IV105" s="263"/>
      <c r="IW105" s="263"/>
    </row>
    <row r="106" customFormat="false" ht="12.75" hidden="false" customHeight="true" outlineLevel="0" collapsed="false">
      <c r="A106" s="267"/>
      <c r="B106" s="267"/>
      <c r="C106" s="268" t="str">
        <f aca="false">C45</f>
        <v>S</v>
      </c>
      <c r="D106" s="268" t="str">
        <f aca="false">D45</f>
        <v>M</v>
      </c>
      <c r="E106" s="268" t="str">
        <f aca="false">E45</f>
        <v>T</v>
      </c>
      <c r="F106" s="268" t="str">
        <f aca="false">F45</f>
        <v>W</v>
      </c>
      <c r="G106" s="268" t="str">
        <f aca="false">G45</f>
        <v>R</v>
      </c>
      <c r="H106" s="268" t="str">
        <f aca="false">H45</f>
        <v>F</v>
      </c>
      <c r="I106" s="268" t="str">
        <f aca="false">I45</f>
        <v>S</v>
      </c>
      <c r="J106" s="268" t="str">
        <f aca="false">J45</f>
        <v>S</v>
      </c>
      <c r="K106" s="268" t="str">
        <f aca="false">K45</f>
        <v>M</v>
      </c>
      <c r="L106" s="268" t="str">
        <f aca="false">L45</f>
        <v>T</v>
      </c>
      <c r="M106" s="268" t="str">
        <f aca="false">M45</f>
        <v>W</v>
      </c>
      <c r="N106" s="268" t="str">
        <f aca="false">N45</f>
        <v>R</v>
      </c>
      <c r="O106" s="268" t="str">
        <f aca="false">O45</f>
        <v>F</v>
      </c>
      <c r="P106" s="268" t="str">
        <f aca="false">P45</f>
        <v>S</v>
      </c>
      <c r="Q106" s="268" t="str">
        <f aca="false">Q45</f>
        <v>S</v>
      </c>
      <c r="R106" s="268" t="str">
        <f aca="false">R45</f>
        <v>M</v>
      </c>
      <c r="S106" s="268" t="str">
        <f aca="false">S45</f>
        <v>T</v>
      </c>
      <c r="T106" s="268" t="str">
        <f aca="false">T45</f>
        <v>W</v>
      </c>
      <c r="U106" s="268" t="str">
        <f aca="false">U45</f>
        <v>R</v>
      </c>
      <c r="V106" s="268" t="str">
        <f aca="false">V45</f>
        <v>F</v>
      </c>
      <c r="W106" s="268" t="str">
        <f aca="false">W45</f>
        <v>S</v>
      </c>
      <c r="X106" s="268" t="str">
        <f aca="false">X45</f>
        <v>S</v>
      </c>
      <c r="Y106" s="268" t="str">
        <f aca="false">Y45</f>
        <v>M</v>
      </c>
      <c r="Z106" s="268" t="str">
        <f aca="false">Z45</f>
        <v>T</v>
      </c>
      <c r="AA106" s="268" t="str">
        <f aca="false">AA45</f>
        <v>W</v>
      </c>
      <c r="AB106" s="268" t="str">
        <f aca="false">AB45</f>
        <v>R</v>
      </c>
      <c r="AC106" s="268" t="str">
        <f aca="false">AC45</f>
        <v>F</v>
      </c>
      <c r="AD106" s="268" t="str">
        <f aca="false">AD45</f>
        <v>S</v>
      </c>
      <c r="AE106" s="268" t="str">
        <f aca="false">AE45</f>
        <v>S</v>
      </c>
      <c r="AF106" s="268" t="str">
        <f aca="false">AF45</f>
        <v>M</v>
      </c>
      <c r="AG106" s="268" t="str">
        <f aca="false">AG45</f>
        <v>T</v>
      </c>
      <c r="AH106" s="8"/>
      <c r="AI106" s="309"/>
      <c r="AJ106" s="310"/>
      <c r="AK106" s="8"/>
      <c r="AL106" s="87"/>
      <c r="AN106" s="8"/>
      <c r="AO106" s="8"/>
      <c r="AP106" s="8"/>
      <c r="AQ106" s="8"/>
      <c r="AR106" s="8"/>
      <c r="AS106" s="8"/>
    </row>
    <row r="107" customFormat="false" ht="12.75" hidden="false" customHeight="true" outlineLevel="0" collapsed="false">
      <c r="A107" s="271"/>
      <c r="B107" s="272" t="s">
        <v>420</v>
      </c>
      <c r="C107" s="273"/>
      <c r="D107" s="273"/>
      <c r="E107" s="273"/>
      <c r="F107" s="273"/>
      <c r="G107" s="273"/>
      <c r="H107" s="273"/>
      <c r="I107" s="273"/>
      <c r="J107" s="273"/>
      <c r="K107" s="273"/>
      <c r="L107" s="273"/>
      <c r="M107" s="273"/>
      <c r="N107" s="273"/>
      <c r="O107" s="273"/>
      <c r="P107" s="273"/>
      <c r="Q107" s="273"/>
      <c r="R107" s="273"/>
      <c r="S107" s="273"/>
      <c r="T107" s="273"/>
      <c r="U107" s="273"/>
      <c r="V107" s="273"/>
      <c r="W107" s="273"/>
      <c r="X107" s="273"/>
      <c r="Y107" s="273"/>
      <c r="Z107" s="273"/>
      <c r="AA107" s="273"/>
      <c r="AB107" s="273"/>
      <c r="AC107" s="273"/>
      <c r="AD107" s="273"/>
      <c r="AE107" s="273"/>
      <c r="AF107" s="273"/>
      <c r="AG107" s="274"/>
      <c r="AH107" s="87"/>
      <c r="AI107" s="145"/>
      <c r="AJ107" s="312"/>
      <c r="AK107" s="150"/>
      <c r="AL107" s="132"/>
      <c r="AM107" s="9"/>
    </row>
    <row r="108" customFormat="false" ht="12.75" hidden="false" customHeight="true" outlineLevel="0" collapsed="false">
      <c r="A108" s="218" t="s">
        <v>459</v>
      </c>
      <c r="B108" s="275" t="n">
        <f aca="false">SUM(C108:AG108)</f>
        <v>0</v>
      </c>
      <c r="C108" s="150"/>
      <c r="D108" s="150"/>
      <c r="E108" s="150"/>
      <c r="F108" s="150"/>
      <c r="G108" s="150"/>
      <c r="H108" s="150"/>
      <c r="I108" s="150"/>
      <c r="J108" s="150"/>
      <c r="K108" s="150"/>
      <c r="L108" s="150"/>
      <c r="M108" s="150"/>
      <c r="N108" s="150"/>
      <c r="O108" s="150"/>
      <c r="P108" s="150"/>
      <c r="Q108" s="150"/>
      <c r="R108" s="150"/>
      <c r="S108" s="150"/>
      <c r="T108" s="150"/>
      <c r="U108" s="150"/>
      <c r="V108" s="150"/>
      <c r="W108" s="150"/>
      <c r="X108" s="150"/>
      <c r="Y108" s="150"/>
      <c r="Z108" s="150"/>
      <c r="AA108" s="150"/>
      <c r="AB108" s="150"/>
      <c r="AC108" s="150"/>
      <c r="AD108" s="150"/>
      <c r="AE108" s="150"/>
      <c r="AF108" s="150"/>
      <c r="AG108" s="301"/>
      <c r="AH108" s="87"/>
      <c r="AJ108" s="87"/>
      <c r="AK108" s="150"/>
      <c r="AL108" s="132"/>
      <c r="AM108" s="9"/>
    </row>
    <row r="109" customFormat="false" ht="12.75" hidden="false" customHeight="true" outlineLevel="0" collapsed="false">
      <c r="A109" s="218" t="s">
        <v>461</v>
      </c>
      <c r="B109" s="275" t="n">
        <f aca="false">SUM(C109:AG109)</f>
        <v>0</v>
      </c>
      <c r="C109" s="150"/>
      <c r="D109" s="150"/>
      <c r="E109" s="150"/>
      <c r="F109" s="150"/>
      <c r="G109" s="150"/>
      <c r="H109" s="150"/>
      <c r="I109" s="150"/>
      <c r="J109" s="150"/>
      <c r="K109" s="150"/>
      <c r="L109" s="150"/>
      <c r="M109" s="150"/>
      <c r="N109" s="150"/>
      <c r="O109" s="150"/>
      <c r="P109" s="150"/>
      <c r="Q109" s="150"/>
      <c r="R109" s="150"/>
      <c r="S109" s="150"/>
      <c r="T109" s="150"/>
      <c r="U109" s="150"/>
      <c r="V109" s="150"/>
      <c r="W109" s="150"/>
      <c r="X109" s="150"/>
      <c r="Y109" s="150"/>
      <c r="Z109" s="150"/>
      <c r="AA109" s="150"/>
      <c r="AB109" s="150"/>
      <c r="AC109" s="150"/>
      <c r="AD109" s="150"/>
      <c r="AE109" s="150"/>
      <c r="AF109" s="150"/>
      <c r="AG109" s="301"/>
      <c r="AH109" s="87"/>
      <c r="AJ109" s="87"/>
      <c r="AK109" s="150"/>
      <c r="AL109" s="132"/>
      <c r="AM109" s="9"/>
    </row>
    <row r="110" customFormat="false" ht="12.75" hidden="false" customHeight="true" outlineLevel="0" collapsed="false">
      <c r="A110" s="218" t="s">
        <v>462</v>
      </c>
      <c r="B110" s="275" t="n">
        <f aca="false">SUM(C110:AG110)</f>
        <v>0</v>
      </c>
      <c r="C110" s="150"/>
      <c r="D110" s="150"/>
      <c r="E110" s="150"/>
      <c r="F110" s="150"/>
      <c r="G110" s="150"/>
      <c r="H110" s="150"/>
      <c r="I110" s="150"/>
      <c r="J110" s="150"/>
      <c r="K110" s="150"/>
      <c r="L110" s="150"/>
      <c r="M110" s="150"/>
      <c r="N110" s="150"/>
      <c r="O110" s="150"/>
      <c r="P110" s="150"/>
      <c r="Q110" s="150"/>
      <c r="R110" s="150"/>
      <c r="S110" s="150"/>
      <c r="T110" s="150"/>
      <c r="U110" s="150"/>
      <c r="V110" s="150"/>
      <c r="W110" s="150"/>
      <c r="X110" s="150"/>
      <c r="Y110" s="150"/>
      <c r="Z110" s="150"/>
      <c r="AA110" s="150"/>
      <c r="AB110" s="150"/>
      <c r="AC110" s="150"/>
      <c r="AD110" s="150"/>
      <c r="AE110" s="150"/>
      <c r="AF110" s="150"/>
      <c r="AG110" s="301"/>
      <c r="AH110" s="87"/>
      <c r="AJ110" s="87"/>
      <c r="AK110" s="150"/>
      <c r="AL110" s="132"/>
      <c r="AM110" s="9"/>
    </row>
    <row r="111" customFormat="false" ht="12.75" hidden="false" customHeight="true" outlineLevel="0" collapsed="false">
      <c r="A111" s="218" t="s">
        <v>463</v>
      </c>
      <c r="B111" s="275" t="n">
        <f aca="false">SUM(C111:AG111)</f>
        <v>0</v>
      </c>
      <c r="C111" s="150"/>
      <c r="D111" s="150"/>
      <c r="E111" s="150"/>
      <c r="F111" s="150"/>
      <c r="G111" s="150"/>
      <c r="H111" s="150"/>
      <c r="I111" s="150"/>
      <c r="J111" s="150"/>
      <c r="K111" s="150"/>
      <c r="L111" s="150"/>
      <c r="M111" s="150"/>
      <c r="N111" s="150"/>
      <c r="O111" s="150"/>
      <c r="P111" s="150"/>
      <c r="Q111" s="150"/>
      <c r="R111" s="150"/>
      <c r="S111" s="150"/>
      <c r="T111" s="150"/>
      <c r="U111" s="150"/>
      <c r="V111" s="150"/>
      <c r="W111" s="150"/>
      <c r="X111" s="150"/>
      <c r="Y111" s="150"/>
      <c r="Z111" s="150"/>
      <c r="AA111" s="150"/>
      <c r="AB111" s="150"/>
      <c r="AC111" s="150"/>
      <c r="AD111" s="150"/>
      <c r="AE111" s="150"/>
      <c r="AF111" s="150"/>
      <c r="AG111" s="301"/>
      <c r="AH111" s="87"/>
      <c r="AJ111" s="87"/>
      <c r="AK111" s="150"/>
      <c r="AL111" s="132"/>
      <c r="AM111" s="9"/>
    </row>
    <row r="112" customFormat="false" ht="12.75" hidden="false" customHeight="true" outlineLevel="0" collapsed="false">
      <c r="A112" s="218" t="s">
        <v>464</v>
      </c>
      <c r="B112" s="275" t="n">
        <f aca="false">SUM(C112:AG112)</f>
        <v>0</v>
      </c>
      <c r="C112" s="150"/>
      <c r="D112" s="150"/>
      <c r="E112" s="150"/>
      <c r="F112" s="150"/>
      <c r="G112" s="150"/>
      <c r="H112" s="150"/>
      <c r="I112" s="150"/>
      <c r="J112" s="150"/>
      <c r="K112" s="150"/>
      <c r="L112" s="150"/>
      <c r="M112" s="150"/>
      <c r="N112" s="150"/>
      <c r="O112" s="150"/>
      <c r="P112" s="150"/>
      <c r="Q112" s="150"/>
      <c r="R112" s="150"/>
      <c r="S112" s="150"/>
      <c r="T112" s="150"/>
      <c r="U112" s="150"/>
      <c r="V112" s="150"/>
      <c r="W112" s="150"/>
      <c r="X112" s="150"/>
      <c r="Y112" s="150"/>
      <c r="Z112" s="150"/>
      <c r="AA112" s="150"/>
      <c r="AB112" s="150"/>
      <c r="AC112" s="150"/>
      <c r="AD112" s="150"/>
      <c r="AE112" s="150"/>
      <c r="AF112" s="150"/>
      <c r="AG112" s="301"/>
      <c r="AH112" s="87"/>
      <c r="AJ112" s="87"/>
      <c r="AK112" s="150"/>
      <c r="AL112" s="132"/>
      <c r="AM112" s="9"/>
    </row>
    <row r="113" customFormat="false" ht="12.75" hidden="false" customHeight="true" outlineLevel="0" collapsed="false">
      <c r="A113" s="218" t="s">
        <v>466</v>
      </c>
      <c r="B113" s="275" t="n">
        <f aca="false">SUM(C113:AG113)</f>
        <v>0</v>
      </c>
      <c r="C113" s="150"/>
      <c r="D113" s="150"/>
      <c r="E113" s="150"/>
      <c r="F113" s="150"/>
      <c r="G113" s="150"/>
      <c r="H113" s="150"/>
      <c r="I113" s="150"/>
      <c r="J113" s="150"/>
      <c r="K113" s="150"/>
      <c r="L113" s="150"/>
      <c r="M113" s="150"/>
      <c r="N113" s="150"/>
      <c r="O113" s="150"/>
      <c r="P113" s="150"/>
      <c r="Q113" s="150"/>
      <c r="R113" s="150"/>
      <c r="S113" s="150"/>
      <c r="T113" s="150"/>
      <c r="U113" s="150"/>
      <c r="V113" s="150"/>
      <c r="W113" s="150"/>
      <c r="X113" s="150"/>
      <c r="Y113" s="150"/>
      <c r="Z113" s="150"/>
      <c r="AA113" s="150"/>
      <c r="AB113" s="150"/>
      <c r="AC113" s="150"/>
      <c r="AD113" s="150"/>
      <c r="AE113" s="150"/>
      <c r="AF113" s="150"/>
      <c r="AG113" s="301"/>
      <c r="AH113" s="87"/>
      <c r="AJ113" s="87"/>
      <c r="AK113" s="150"/>
      <c r="AL113" s="132"/>
      <c r="AM113" s="9"/>
    </row>
    <row r="114" customFormat="false" ht="12.75" hidden="false" customHeight="true" outlineLevel="0" collapsed="false">
      <c r="A114" s="218"/>
      <c r="B114" s="275"/>
      <c r="C114" s="150"/>
      <c r="D114" s="150"/>
      <c r="E114" s="150"/>
      <c r="F114" s="150"/>
      <c r="G114" s="150"/>
      <c r="H114" s="150"/>
      <c r="I114" s="150"/>
      <c r="J114" s="150"/>
      <c r="K114" s="150"/>
      <c r="L114" s="150"/>
      <c r="M114" s="150"/>
      <c r="N114" s="150"/>
      <c r="O114" s="150"/>
      <c r="P114" s="150"/>
      <c r="Q114" s="150"/>
      <c r="R114" s="150"/>
      <c r="S114" s="150"/>
      <c r="T114" s="150"/>
      <c r="U114" s="150"/>
      <c r="V114" s="150"/>
      <c r="W114" s="150"/>
      <c r="X114" s="150"/>
      <c r="Y114" s="150"/>
      <c r="Z114" s="150"/>
      <c r="AA114" s="150"/>
      <c r="AB114" s="150"/>
      <c r="AC114" s="150"/>
      <c r="AD114" s="150"/>
      <c r="AE114" s="150"/>
      <c r="AF114" s="150"/>
      <c r="AG114" s="301"/>
      <c r="AH114" s="87"/>
      <c r="AJ114" s="87"/>
      <c r="AK114" s="150"/>
      <c r="AL114" s="132"/>
      <c r="AM114" s="9"/>
    </row>
    <row r="115" customFormat="false" ht="12.75" hidden="false" customHeight="true" outlineLevel="0" collapsed="false">
      <c r="A115" s="218"/>
      <c r="B115" s="275"/>
      <c r="C115" s="150"/>
      <c r="D115" s="150"/>
      <c r="E115" s="150"/>
      <c r="F115" s="150"/>
      <c r="G115" s="150"/>
      <c r="H115" s="150"/>
      <c r="I115" s="150"/>
      <c r="J115" s="150"/>
      <c r="K115" s="150"/>
      <c r="L115" s="150"/>
      <c r="M115" s="150"/>
      <c r="N115" s="150"/>
      <c r="O115" s="150"/>
      <c r="P115" s="150"/>
      <c r="Q115" s="150"/>
      <c r="R115" s="150"/>
      <c r="S115" s="150"/>
      <c r="T115" s="150"/>
      <c r="U115" s="150"/>
      <c r="V115" s="150"/>
      <c r="W115" s="150"/>
      <c r="X115" s="150"/>
      <c r="Y115" s="150"/>
      <c r="Z115" s="150"/>
      <c r="AA115" s="150"/>
      <c r="AB115" s="150"/>
      <c r="AC115" s="150"/>
      <c r="AD115" s="150"/>
      <c r="AE115" s="150"/>
      <c r="AF115" s="150"/>
      <c r="AG115" s="301"/>
      <c r="AH115" s="87"/>
      <c r="AJ115" s="87"/>
      <c r="AK115" s="150"/>
      <c r="AL115" s="132"/>
      <c r="AM115" s="9"/>
    </row>
    <row r="116" customFormat="false" ht="12.75" hidden="false" customHeight="true" outlineLevel="0" collapsed="false">
      <c r="A116" s="218"/>
      <c r="B116" s="275"/>
      <c r="C116" s="150"/>
      <c r="D116" s="150"/>
      <c r="E116" s="150"/>
      <c r="F116" s="150"/>
      <c r="G116" s="150"/>
      <c r="H116" s="150"/>
      <c r="I116" s="150"/>
      <c r="J116" s="150"/>
      <c r="K116" s="150"/>
      <c r="L116" s="150"/>
      <c r="M116" s="150"/>
      <c r="N116" s="150"/>
      <c r="O116" s="150"/>
      <c r="P116" s="150"/>
      <c r="Q116" s="150"/>
      <c r="R116" s="150"/>
      <c r="S116" s="150"/>
      <c r="T116" s="150"/>
      <c r="U116" s="150"/>
      <c r="V116" s="150"/>
      <c r="W116" s="150"/>
      <c r="X116" s="150"/>
      <c r="Y116" s="150"/>
      <c r="Z116" s="150"/>
      <c r="AA116" s="150"/>
      <c r="AB116" s="150"/>
      <c r="AC116" s="150"/>
      <c r="AD116" s="150"/>
      <c r="AE116" s="150"/>
      <c r="AF116" s="150"/>
      <c r="AG116" s="301"/>
      <c r="AH116" s="87"/>
      <c r="AJ116" s="87"/>
      <c r="AK116" s="150"/>
      <c r="AL116" s="132"/>
      <c r="AM116" s="9"/>
    </row>
    <row r="117" customFormat="false" ht="12.75" hidden="false" customHeight="true" outlineLevel="0" collapsed="false">
      <c r="A117" s="218"/>
      <c r="B117" s="275"/>
      <c r="C117" s="150"/>
      <c r="D117" s="150"/>
      <c r="E117" s="150"/>
      <c r="F117" s="150"/>
      <c r="G117" s="150"/>
      <c r="H117" s="150"/>
      <c r="I117" s="150"/>
      <c r="J117" s="150"/>
      <c r="K117" s="150"/>
      <c r="L117" s="150"/>
      <c r="M117" s="150"/>
      <c r="N117" s="150"/>
      <c r="O117" s="150"/>
      <c r="P117" s="150"/>
      <c r="Q117" s="150"/>
      <c r="R117" s="150"/>
      <c r="S117" s="150"/>
      <c r="T117" s="150"/>
      <c r="U117" s="150"/>
      <c r="V117" s="150"/>
      <c r="W117" s="150"/>
      <c r="X117" s="150"/>
      <c r="Y117" s="150"/>
      <c r="Z117" s="150"/>
      <c r="AA117" s="150"/>
      <c r="AB117" s="150"/>
      <c r="AC117" s="150"/>
      <c r="AD117" s="150"/>
      <c r="AE117" s="150"/>
      <c r="AF117" s="150"/>
      <c r="AG117" s="301"/>
      <c r="AH117" s="87"/>
      <c r="AJ117" s="87"/>
      <c r="AK117" s="150"/>
      <c r="AL117" s="132"/>
      <c r="AM117" s="9"/>
    </row>
    <row r="118" customFormat="false" ht="12.75" hidden="false" customHeight="true" outlineLevel="0" collapsed="false">
      <c r="A118" s="313" t="s">
        <v>469</v>
      </c>
      <c r="B118" s="304" t="n">
        <f aca="false">SUM(B108:B117)</f>
        <v>0</v>
      </c>
      <c r="C118" s="314"/>
      <c r="D118" s="314"/>
      <c r="E118" s="314"/>
      <c r="F118" s="314"/>
      <c r="G118" s="314"/>
      <c r="H118" s="314"/>
      <c r="I118" s="314"/>
      <c r="J118" s="314"/>
      <c r="K118" s="314"/>
      <c r="L118" s="314"/>
      <c r="M118" s="314"/>
      <c r="N118" s="314"/>
      <c r="O118" s="314"/>
      <c r="P118" s="314"/>
      <c r="Q118" s="314"/>
      <c r="R118" s="314"/>
      <c r="S118" s="314"/>
      <c r="T118" s="314"/>
      <c r="U118" s="314"/>
      <c r="V118" s="314"/>
      <c r="W118" s="314"/>
      <c r="X118" s="314"/>
      <c r="Y118" s="314"/>
      <c r="Z118" s="314"/>
      <c r="AA118" s="314"/>
      <c r="AB118" s="314"/>
      <c r="AC118" s="314"/>
      <c r="AD118" s="314"/>
      <c r="AE118" s="314"/>
      <c r="AF118" s="314"/>
      <c r="AG118" s="315"/>
      <c r="AH118" s="87"/>
      <c r="AJ118" s="87"/>
      <c r="AK118" s="150"/>
      <c r="AL118" s="132"/>
      <c r="AM118" s="9"/>
    </row>
    <row r="119" customFormat="false" ht="12.75" hidden="false" customHeight="true" outlineLevel="0" collapsed="false">
      <c r="A119" s="87"/>
      <c r="B119" s="308"/>
      <c r="AH119" s="87"/>
      <c r="AJ119" s="87"/>
      <c r="AK119" s="150"/>
      <c r="AL119" s="132"/>
      <c r="AM119" s="9"/>
    </row>
    <row r="120" customFormat="false" ht="12.75" hidden="false" customHeight="true" outlineLevel="0" collapsed="false">
      <c r="A120" s="87"/>
      <c r="B120" s="308"/>
      <c r="AH120" s="87"/>
      <c r="AJ120" s="87"/>
      <c r="AK120" s="150"/>
      <c r="AL120" s="132"/>
      <c r="AM120" s="9"/>
    </row>
    <row r="121" customFormat="false" ht="12.75" hidden="false" customHeight="true" outlineLevel="0" collapsed="false">
      <c r="A121" s="252" t="s">
        <v>470</v>
      </c>
      <c r="B121" s="252"/>
      <c r="AH121" s="87"/>
      <c r="AJ121" s="87"/>
      <c r="AK121" s="150"/>
      <c r="AL121" s="132"/>
      <c r="AM121" s="9"/>
    </row>
    <row r="122" customFormat="false" ht="12.75" hidden="false" customHeight="true" outlineLevel="0" collapsed="false">
      <c r="AK122" s="8"/>
      <c r="AL122" s="132"/>
      <c r="AM122" s="9"/>
    </row>
    <row r="123" customFormat="false" ht="12.75" hidden="false" customHeight="true" outlineLevel="0" collapsed="false">
      <c r="D123" s="140" t="s">
        <v>14</v>
      </c>
      <c r="AI123" s="8"/>
      <c r="AJ123" s="72"/>
      <c r="AK123" s="72"/>
      <c r="AL123" s="8"/>
      <c r="AM123" s="8"/>
    </row>
    <row r="124" customFormat="false" ht="12.75" hidden="false" customHeight="true" outlineLevel="0" collapsed="false">
      <c r="A124" s="316" t="s">
        <v>471</v>
      </c>
      <c r="B124" s="317"/>
      <c r="C124" s="318"/>
      <c r="D124" s="318"/>
      <c r="E124" s="319"/>
      <c r="G124" s="316" t="s">
        <v>472</v>
      </c>
      <c r="H124" s="316"/>
      <c r="I124" s="317"/>
      <c r="J124" s="318"/>
      <c r="K124" s="318"/>
      <c r="L124" s="319"/>
      <c r="M124" s="72"/>
      <c r="N124" s="72"/>
      <c r="O124" s="8"/>
      <c r="P124" s="8"/>
    </row>
    <row r="125" customFormat="false" ht="12.75" hidden="false" customHeight="true" outlineLevel="0" collapsed="false">
      <c r="A125" s="320" t="s">
        <v>321</v>
      </c>
      <c r="B125" s="256" t="s">
        <v>473</v>
      </c>
      <c r="C125" s="256"/>
      <c r="D125" s="256"/>
      <c r="E125" s="321" t="s">
        <v>474</v>
      </c>
      <c r="G125" s="320" t="s">
        <v>473</v>
      </c>
      <c r="H125" s="320"/>
      <c r="I125" s="320"/>
      <c r="J125" s="320"/>
      <c r="K125" s="320"/>
      <c r="L125" s="322" t="s">
        <v>474</v>
      </c>
      <c r="M125" s="72"/>
      <c r="N125" s="72"/>
      <c r="O125" s="8"/>
      <c r="P125" s="8"/>
    </row>
    <row r="126" customFormat="false" ht="12.75" hidden="false" customHeight="true" outlineLevel="0" collapsed="false">
      <c r="A126" s="323"/>
      <c r="B126" s="324"/>
      <c r="C126" s="87"/>
      <c r="D126" s="325"/>
      <c r="E126" s="326"/>
      <c r="G126" s="0"/>
      <c r="H126" s="0"/>
      <c r="I126" s="0"/>
      <c r="J126" s="0"/>
      <c r="K126" s="328"/>
      <c r="L126" s="326" t="n">
        <v>0</v>
      </c>
      <c r="M126" s="8"/>
      <c r="N126" s="8"/>
      <c r="O126" s="8"/>
      <c r="P126" s="8"/>
    </row>
    <row r="127" customFormat="false" ht="12.75" hidden="false" customHeight="true" outlineLevel="0" collapsed="false">
      <c r="A127" s="329"/>
      <c r="B127" s="87"/>
      <c r="C127" s="330"/>
      <c r="D127" s="325"/>
      <c r="E127" s="326"/>
      <c r="G127" s="0"/>
      <c r="H127" s="0"/>
      <c r="I127" s="0"/>
      <c r="J127" s="0"/>
      <c r="K127" s="328"/>
      <c r="L127" s="326"/>
      <c r="M127" s="8"/>
      <c r="N127" s="8"/>
      <c r="O127" s="8"/>
      <c r="P127" s="8"/>
    </row>
    <row r="128" customFormat="false" ht="12.75" hidden="false" customHeight="true" outlineLevel="0" collapsed="false">
      <c r="A128" s="329"/>
      <c r="B128" s="87"/>
      <c r="C128" s="330"/>
      <c r="D128" s="325"/>
      <c r="E128" s="326"/>
      <c r="G128" s="0"/>
      <c r="H128" s="0"/>
      <c r="I128" s="0"/>
      <c r="J128" s="0"/>
      <c r="K128" s="328"/>
      <c r="L128" s="326"/>
      <c r="M128" s="8"/>
      <c r="N128" s="8"/>
      <c r="O128" s="8"/>
      <c r="P128" s="8"/>
    </row>
    <row r="129" customFormat="false" ht="12.75" hidden="false" customHeight="true" outlineLevel="0" collapsed="false">
      <c r="A129" s="329"/>
      <c r="B129" s="87"/>
      <c r="C129" s="330"/>
      <c r="D129" s="325"/>
      <c r="E129" s="333"/>
      <c r="G129" s="0"/>
      <c r="H129" s="0"/>
      <c r="I129" s="0"/>
      <c r="J129" s="0"/>
      <c r="K129" s="325"/>
      <c r="L129" s="333"/>
      <c r="M129" s="8"/>
      <c r="N129" s="8"/>
      <c r="O129" s="8"/>
      <c r="P129" s="8"/>
    </row>
    <row r="130" customFormat="false" ht="12.75" hidden="false" customHeight="true" outlineLevel="0" collapsed="false">
      <c r="A130" s="329"/>
      <c r="B130" s="87"/>
      <c r="C130" s="330"/>
      <c r="D130" s="325"/>
      <c r="E130" s="326"/>
      <c r="G130" s="331"/>
      <c r="H130" s="87"/>
      <c r="I130" s="8"/>
      <c r="J130" s="8"/>
      <c r="K130" s="325"/>
      <c r="L130" s="326"/>
      <c r="M130" s="8"/>
      <c r="N130" s="8"/>
      <c r="O130" s="8"/>
      <c r="P130" s="8"/>
    </row>
    <row r="131" customFormat="false" ht="12.75" hidden="false" customHeight="true" outlineLevel="0" collapsed="false">
      <c r="A131" s="329"/>
      <c r="B131" s="87"/>
      <c r="C131" s="330"/>
      <c r="D131" s="325"/>
      <c r="E131" s="326"/>
      <c r="G131" s="331"/>
      <c r="H131" s="87"/>
      <c r="I131" s="8"/>
      <c r="J131" s="8"/>
      <c r="K131" s="325"/>
      <c r="L131" s="326"/>
      <c r="M131" s="8"/>
      <c r="N131" s="8"/>
      <c r="O131" s="8"/>
      <c r="P131" s="8"/>
    </row>
    <row r="132" customFormat="false" ht="12.75" hidden="false" customHeight="true" outlineLevel="0" collapsed="false">
      <c r="A132" s="329"/>
      <c r="B132" s="87"/>
      <c r="C132" s="330"/>
      <c r="D132" s="334"/>
      <c r="E132" s="333"/>
      <c r="G132" s="331"/>
      <c r="H132" s="8"/>
      <c r="I132" s="8"/>
      <c r="J132" s="8"/>
      <c r="K132" s="328"/>
      <c r="L132" s="333"/>
      <c r="M132" s="8"/>
      <c r="N132" s="8"/>
      <c r="O132" s="8"/>
      <c r="P132" s="8"/>
    </row>
    <row r="133" customFormat="false" ht="12.75" hidden="false" customHeight="true" outlineLevel="0" collapsed="false">
      <c r="A133" s="329"/>
      <c r="B133" s="87"/>
      <c r="C133" s="330"/>
      <c r="D133" s="334"/>
      <c r="E133" s="333"/>
      <c r="G133" s="331"/>
      <c r="H133" s="87"/>
      <c r="I133" s="8"/>
      <c r="J133" s="8"/>
      <c r="K133" s="325"/>
      <c r="L133" s="333"/>
      <c r="M133" s="8"/>
      <c r="N133" s="8"/>
      <c r="O133" s="8"/>
      <c r="P133" s="8"/>
    </row>
    <row r="134" customFormat="false" ht="12.75" hidden="false" customHeight="true" outlineLevel="0" collapsed="false">
      <c r="A134" s="329"/>
      <c r="B134" s="87"/>
      <c r="C134" s="330"/>
      <c r="D134" s="334"/>
      <c r="E134" s="326"/>
      <c r="G134" s="331"/>
      <c r="H134" s="87"/>
      <c r="I134" s="8"/>
      <c r="J134" s="8"/>
      <c r="K134" s="325"/>
      <c r="L134" s="326"/>
      <c r="M134" s="10"/>
      <c r="N134" s="9"/>
      <c r="O134" s="8"/>
      <c r="P134" s="8"/>
    </row>
    <row r="135" customFormat="false" ht="12.75" hidden="false" customHeight="true" outlineLevel="0" collapsed="false">
      <c r="A135" s="329"/>
      <c r="B135" s="87"/>
      <c r="C135" s="330"/>
      <c r="D135" s="325"/>
      <c r="E135" s="326"/>
      <c r="G135" s="331"/>
      <c r="H135" s="87"/>
      <c r="I135" s="8"/>
      <c r="J135" s="8"/>
      <c r="K135" s="325"/>
      <c r="L135" s="326"/>
      <c r="M135" s="10"/>
      <c r="N135" s="8"/>
      <c r="O135" s="8"/>
      <c r="P135" s="8"/>
    </row>
    <row r="136" customFormat="false" ht="12.75" hidden="false" customHeight="true" outlineLevel="0" collapsed="false">
      <c r="A136" s="329"/>
      <c r="B136" s="87"/>
      <c r="C136" s="330"/>
      <c r="D136" s="325"/>
      <c r="E136" s="326"/>
      <c r="G136" s="331"/>
      <c r="H136" s="87"/>
      <c r="I136" s="8"/>
      <c r="J136" s="8"/>
      <c r="K136" s="325"/>
      <c r="L136" s="326"/>
      <c r="M136" s="8"/>
      <c r="N136" s="10"/>
      <c r="O136" s="8"/>
      <c r="P136" s="8"/>
    </row>
    <row r="137" customFormat="false" ht="12.75" hidden="false" customHeight="true" outlineLevel="0" collapsed="false">
      <c r="A137" s="329"/>
      <c r="B137" s="87"/>
      <c r="C137" s="330"/>
      <c r="D137" s="325"/>
      <c r="E137" s="326"/>
      <c r="G137" s="331"/>
      <c r="H137" s="87"/>
      <c r="I137" s="8"/>
      <c r="J137" s="8"/>
      <c r="K137" s="325"/>
      <c r="L137" s="326"/>
      <c r="M137" s="8"/>
      <c r="N137" s="10"/>
      <c r="O137" s="8"/>
      <c r="P137" s="8"/>
    </row>
    <row r="138" customFormat="false" ht="12.75" hidden="false" customHeight="true" outlineLevel="0" collapsed="false">
      <c r="A138" s="329"/>
      <c r="B138" s="87"/>
      <c r="C138" s="330"/>
      <c r="D138" s="325"/>
      <c r="E138" s="326"/>
      <c r="F138" s="140" t="n">
        <f aca="false">SUM(E127:E138)</f>
        <v>0</v>
      </c>
      <c r="G138" s="331"/>
      <c r="H138" s="87"/>
      <c r="I138" s="8"/>
      <c r="J138" s="8"/>
      <c r="K138" s="325"/>
      <c r="L138" s="326"/>
      <c r="M138" s="8"/>
      <c r="N138" s="8"/>
      <c r="O138" s="8"/>
      <c r="P138" s="8"/>
    </row>
    <row r="139" customFormat="false" ht="12.75" hidden="false" customHeight="true" outlineLevel="0" collapsed="false">
      <c r="A139" s="329"/>
      <c r="B139" s="8"/>
      <c r="C139" s="8"/>
      <c r="D139" s="303"/>
      <c r="E139" s="326"/>
      <c r="G139" s="331"/>
      <c r="H139" s="87"/>
      <c r="I139" s="8"/>
      <c r="J139" s="8"/>
      <c r="K139" s="325"/>
      <c r="L139" s="326"/>
      <c r="M139" s="8"/>
      <c r="N139" s="8"/>
      <c r="O139" s="8"/>
      <c r="P139" s="8"/>
    </row>
    <row r="140" customFormat="false" ht="12.75" hidden="false" customHeight="true" outlineLevel="0" collapsed="false">
      <c r="A140" s="329"/>
      <c r="B140" s="8"/>
      <c r="C140" s="8"/>
      <c r="D140" s="325"/>
      <c r="E140" s="326"/>
      <c r="G140" s="331"/>
      <c r="H140" s="87"/>
      <c r="I140" s="8"/>
      <c r="J140" s="8"/>
      <c r="K140" s="325"/>
      <c r="L140" s="326"/>
      <c r="M140" s="8"/>
      <c r="N140" s="8"/>
      <c r="O140" s="8"/>
      <c r="P140" s="8"/>
    </row>
    <row r="141" customFormat="false" ht="12.75" hidden="false" customHeight="true" outlineLevel="0" collapsed="false">
      <c r="A141" s="329"/>
      <c r="B141" s="8"/>
      <c r="C141" s="8"/>
      <c r="D141" s="325"/>
      <c r="E141" s="326"/>
      <c r="G141" s="331"/>
      <c r="H141" s="87"/>
      <c r="I141" s="8"/>
      <c r="J141" s="8"/>
      <c r="K141" s="325"/>
      <c r="L141" s="326"/>
      <c r="M141" s="8"/>
      <c r="N141" s="8"/>
      <c r="O141" s="8"/>
      <c r="P141" s="8"/>
    </row>
    <row r="142" customFormat="false" ht="12.75" hidden="false" customHeight="true" outlineLevel="0" collapsed="false">
      <c r="A142" s="329"/>
      <c r="B142" s="87"/>
      <c r="C142" s="87"/>
      <c r="D142" s="325"/>
      <c r="E142" s="326"/>
      <c r="G142" s="331"/>
      <c r="H142" s="87"/>
      <c r="I142" s="8"/>
      <c r="J142" s="8"/>
      <c r="K142" s="325"/>
      <c r="L142" s="326"/>
      <c r="M142" s="8"/>
      <c r="N142" s="8"/>
      <c r="O142" s="8"/>
      <c r="P142" s="8"/>
    </row>
    <row r="143" customFormat="false" ht="12.75" hidden="false" customHeight="true" outlineLevel="0" collapsed="false">
      <c r="A143" s="329"/>
      <c r="B143" s="87"/>
      <c r="C143" s="87"/>
      <c r="D143" s="325"/>
      <c r="E143" s="326"/>
      <c r="G143" s="331"/>
      <c r="H143" s="87"/>
      <c r="I143" s="8"/>
      <c r="J143" s="8"/>
      <c r="K143" s="325"/>
      <c r="L143" s="326"/>
      <c r="M143" s="8"/>
      <c r="N143" s="8"/>
      <c r="O143" s="8"/>
      <c r="P143" s="8"/>
    </row>
    <row r="144" customFormat="false" ht="12.75" hidden="false" customHeight="true" outlineLevel="0" collapsed="false">
      <c r="A144" s="329"/>
      <c r="B144" s="87"/>
      <c r="C144" s="87"/>
      <c r="D144" s="325"/>
      <c r="E144" s="326"/>
      <c r="G144" s="331"/>
      <c r="H144" s="87"/>
      <c r="I144" s="8"/>
      <c r="J144" s="8"/>
      <c r="K144" s="325"/>
      <c r="L144" s="326"/>
      <c r="M144" s="8"/>
      <c r="N144" s="8"/>
      <c r="O144" s="8"/>
      <c r="P144" s="8"/>
    </row>
    <row r="145" customFormat="false" ht="12.75" hidden="false" customHeight="true" outlineLevel="0" collapsed="false">
      <c r="A145" s="329"/>
      <c r="B145" s="87"/>
      <c r="C145" s="87"/>
      <c r="D145" s="325"/>
      <c r="E145" s="326"/>
      <c r="G145" s="331"/>
      <c r="H145" s="87"/>
      <c r="I145" s="8"/>
      <c r="J145" s="8"/>
      <c r="K145" s="325"/>
      <c r="L145" s="326"/>
      <c r="M145" s="8"/>
      <c r="N145" s="8"/>
      <c r="O145" s="8"/>
      <c r="P145" s="8"/>
    </row>
    <row r="146" customFormat="false" ht="12.75" hidden="false" customHeight="true" outlineLevel="0" collapsed="false">
      <c r="A146" s="329"/>
      <c r="B146" s="87"/>
      <c r="C146" s="87"/>
      <c r="D146" s="325"/>
      <c r="E146" s="326"/>
      <c r="G146" s="331"/>
      <c r="H146" s="87"/>
      <c r="I146" s="8"/>
      <c r="J146" s="8"/>
      <c r="K146" s="325"/>
      <c r="L146" s="326"/>
      <c r="M146" s="8"/>
      <c r="N146" s="8"/>
      <c r="O146" s="8"/>
      <c r="P146" s="8"/>
    </row>
    <row r="147" customFormat="false" ht="12.75" hidden="false" customHeight="true" outlineLevel="0" collapsed="false">
      <c r="A147" s="329"/>
      <c r="B147" s="87"/>
      <c r="C147" s="87"/>
      <c r="D147" s="325"/>
      <c r="E147" s="326"/>
      <c r="G147" s="331"/>
      <c r="H147" s="87"/>
      <c r="I147" s="8"/>
      <c r="J147" s="8"/>
      <c r="K147" s="325"/>
      <c r="L147" s="326"/>
      <c r="M147" s="8"/>
      <c r="N147" s="8"/>
      <c r="O147" s="8"/>
      <c r="P147" s="8"/>
    </row>
    <row r="148" customFormat="false" ht="12.75" hidden="false" customHeight="true" outlineLevel="0" collapsed="false">
      <c r="A148" s="329"/>
      <c r="B148" s="87"/>
      <c r="C148" s="87"/>
      <c r="D148" s="325"/>
      <c r="E148" s="326"/>
      <c r="G148" s="331"/>
      <c r="H148" s="87"/>
      <c r="I148" s="8"/>
      <c r="J148" s="8"/>
      <c r="K148" s="325"/>
      <c r="L148" s="326"/>
      <c r="M148" s="8"/>
      <c r="N148" s="8"/>
      <c r="O148" s="8"/>
      <c r="P148" s="8"/>
    </row>
    <row r="149" customFormat="false" ht="12.75" hidden="false" customHeight="true" outlineLevel="0" collapsed="false">
      <c r="A149" s="329"/>
      <c r="B149" s="87"/>
      <c r="C149" s="87"/>
      <c r="D149" s="325"/>
      <c r="E149" s="326"/>
      <c r="G149" s="331"/>
      <c r="H149" s="87"/>
      <c r="I149" s="8"/>
      <c r="J149" s="8"/>
      <c r="K149" s="325"/>
      <c r="L149" s="326"/>
      <c r="M149" s="8"/>
      <c r="N149" s="8"/>
      <c r="O149" s="8"/>
      <c r="P149" s="8"/>
    </row>
    <row r="150" customFormat="false" ht="12.75" hidden="false" customHeight="true" outlineLevel="0" collapsed="false">
      <c r="A150" s="329"/>
      <c r="B150" s="87"/>
      <c r="C150" s="87"/>
      <c r="D150" s="325"/>
      <c r="E150" s="326"/>
      <c r="G150" s="331"/>
      <c r="H150" s="87"/>
      <c r="I150" s="8"/>
      <c r="J150" s="8"/>
      <c r="K150" s="325"/>
      <c r="L150" s="326"/>
      <c r="M150" s="8"/>
      <c r="N150" s="8"/>
      <c r="O150" s="8"/>
      <c r="P150" s="8"/>
    </row>
    <row r="151" customFormat="false" ht="12.75" hidden="false" customHeight="true" outlineLevel="0" collapsed="false">
      <c r="A151" s="329"/>
      <c r="B151" s="87"/>
      <c r="C151" s="87"/>
      <c r="D151" s="325"/>
      <c r="E151" s="326"/>
      <c r="G151" s="331"/>
      <c r="H151" s="87"/>
      <c r="I151" s="8"/>
      <c r="J151" s="8"/>
      <c r="K151" s="325"/>
      <c r="L151" s="326"/>
      <c r="M151" s="8"/>
      <c r="N151" s="8"/>
      <c r="O151" s="8"/>
      <c r="P151" s="8"/>
    </row>
    <row r="152" customFormat="false" ht="12.75" hidden="false" customHeight="true" outlineLevel="0" collapsed="false">
      <c r="A152" s="329"/>
      <c r="B152" s="87"/>
      <c r="C152" s="87"/>
      <c r="D152" s="325"/>
      <c r="E152" s="326"/>
      <c r="G152" s="331"/>
      <c r="H152" s="87"/>
      <c r="I152" s="8"/>
      <c r="J152" s="8"/>
      <c r="K152" s="325"/>
      <c r="L152" s="326"/>
      <c r="M152" s="8"/>
      <c r="N152" s="8"/>
      <c r="O152" s="8"/>
      <c r="P152" s="8"/>
    </row>
    <row r="153" customFormat="false" ht="12.75" hidden="false" customHeight="true" outlineLevel="0" collapsed="false">
      <c r="A153" s="329"/>
      <c r="B153" s="87"/>
      <c r="C153" s="87"/>
      <c r="D153" s="325"/>
      <c r="E153" s="326"/>
      <c r="G153" s="331"/>
      <c r="H153" s="87"/>
      <c r="I153" s="8"/>
      <c r="J153" s="8"/>
      <c r="K153" s="325"/>
      <c r="L153" s="326"/>
      <c r="M153" s="8"/>
      <c r="N153" s="8"/>
      <c r="O153" s="8"/>
      <c r="P153" s="8"/>
    </row>
    <row r="154" customFormat="false" ht="12.75" hidden="false" customHeight="true" outlineLevel="0" collapsed="false">
      <c r="A154" s="329"/>
      <c r="B154" s="87"/>
      <c r="C154" s="87"/>
      <c r="D154" s="325"/>
      <c r="E154" s="326"/>
      <c r="G154" s="331"/>
      <c r="H154" s="87"/>
      <c r="I154" s="8"/>
      <c r="J154" s="8"/>
      <c r="K154" s="325"/>
      <c r="L154" s="326"/>
      <c r="M154" s="8"/>
      <c r="N154" s="8"/>
      <c r="O154" s="8"/>
      <c r="P154" s="8"/>
    </row>
    <row r="155" customFormat="false" ht="12.75" hidden="false" customHeight="true" outlineLevel="0" collapsed="false">
      <c r="A155" s="329"/>
      <c r="B155" s="87"/>
      <c r="C155" s="87"/>
      <c r="D155" s="325"/>
      <c r="E155" s="326"/>
      <c r="G155" s="331"/>
      <c r="H155" s="87"/>
      <c r="I155" s="8"/>
      <c r="J155" s="8"/>
      <c r="K155" s="325"/>
      <c r="L155" s="326"/>
      <c r="M155" s="8"/>
      <c r="N155" s="8"/>
      <c r="O155" s="8"/>
      <c r="P155" s="8"/>
    </row>
    <row r="156" customFormat="false" ht="12.75" hidden="false" customHeight="true" outlineLevel="0" collapsed="false">
      <c r="A156" s="329"/>
      <c r="B156" s="87"/>
      <c r="C156" s="87"/>
      <c r="D156" s="325"/>
      <c r="E156" s="326"/>
      <c r="G156" s="331"/>
      <c r="H156" s="87"/>
      <c r="I156" s="8"/>
      <c r="J156" s="8"/>
      <c r="K156" s="325"/>
      <c r="L156" s="326"/>
      <c r="M156" s="8"/>
      <c r="N156" s="8"/>
      <c r="O156" s="8"/>
      <c r="P156" s="8"/>
    </row>
    <row r="157" customFormat="false" ht="12.75" hidden="false" customHeight="true" outlineLevel="0" collapsed="false">
      <c r="A157" s="329"/>
      <c r="B157" s="87"/>
      <c r="C157" s="87"/>
      <c r="D157" s="325"/>
      <c r="E157" s="326"/>
      <c r="G157" s="331"/>
      <c r="H157" s="87"/>
      <c r="I157" s="8"/>
      <c r="J157" s="8"/>
      <c r="K157" s="325"/>
      <c r="L157" s="326"/>
      <c r="M157" s="8"/>
      <c r="N157" s="8"/>
      <c r="O157" s="8"/>
      <c r="P157" s="8"/>
    </row>
    <row r="158" customFormat="false" ht="12.75" hidden="false" customHeight="true" outlineLevel="0" collapsed="false">
      <c r="A158" s="329"/>
      <c r="B158" s="87"/>
      <c r="C158" s="87"/>
      <c r="D158" s="325"/>
      <c r="E158" s="336"/>
      <c r="G158" s="331"/>
      <c r="H158" s="87"/>
      <c r="I158" s="8"/>
      <c r="J158" s="8"/>
      <c r="K158" s="325"/>
      <c r="L158" s="336"/>
      <c r="M158" s="8"/>
      <c r="N158" s="8"/>
      <c r="O158" s="8"/>
      <c r="P158" s="8"/>
    </row>
    <row r="159" customFormat="false" ht="12.75" hidden="false" customHeight="true" outlineLevel="0" collapsed="false">
      <c r="A159" s="337"/>
      <c r="B159" s="87"/>
      <c r="C159" s="87"/>
      <c r="D159" s="338" t="s">
        <v>475</v>
      </c>
      <c r="E159" s="339" t="n">
        <f aca="false">SUM(E126:E158)</f>
        <v>0</v>
      </c>
      <c r="G159" s="337"/>
      <c r="H159" s="87"/>
      <c r="I159" s="8"/>
      <c r="J159" s="8"/>
      <c r="K159" s="338" t="s">
        <v>476</v>
      </c>
      <c r="L159" s="339" t="n">
        <f aca="false">SUM(L126:L158)</f>
        <v>0</v>
      </c>
      <c r="M159" s="8"/>
      <c r="N159" s="8"/>
      <c r="O159" s="8"/>
      <c r="P159" s="8"/>
    </row>
    <row r="160" customFormat="false" ht="12.75" hidden="false" customHeight="true" outlineLevel="0" collapsed="false">
      <c r="A160" s="340"/>
      <c r="B160" s="341"/>
      <c r="C160" s="341"/>
      <c r="D160" s="341"/>
      <c r="E160" s="342"/>
      <c r="G160" s="340"/>
      <c r="H160" s="341"/>
      <c r="I160" s="341"/>
      <c r="J160" s="341"/>
      <c r="K160" s="341"/>
      <c r="L160" s="342"/>
      <c r="M160" s="8"/>
      <c r="N160" s="8"/>
      <c r="O160" s="8"/>
      <c r="P160" s="8"/>
    </row>
    <row r="161" customFormat="false" ht="12.75" hidden="false" customHeight="true" outlineLevel="0" collapsed="false">
      <c r="AJ161" s="8"/>
      <c r="AK161" s="8"/>
      <c r="AL161" s="8"/>
      <c r="AM161" s="8"/>
    </row>
    <row r="162" customFormat="false" ht="12.75" hidden="false" customHeight="true" outlineLevel="0" collapsed="false">
      <c r="AJ162" s="8"/>
      <c r="AK162" s="8"/>
      <c r="AL162" s="8"/>
      <c r="AM162" s="8"/>
    </row>
    <row r="163" customFormat="false" ht="12.75" hidden="false" customHeight="true" outlineLevel="0" collapsed="false">
      <c r="A163" s="316" t="s">
        <v>477</v>
      </c>
      <c r="B163" s="318"/>
      <c r="C163" s="318"/>
      <c r="D163" s="318"/>
      <c r="E163" s="319"/>
      <c r="AJ163" s="8"/>
      <c r="AK163" s="8"/>
      <c r="AL163" s="8"/>
      <c r="AM163" s="8"/>
    </row>
    <row r="164" customFormat="false" ht="12.75" hidden="false" customHeight="true" outlineLevel="0" collapsed="false">
      <c r="A164" s="320" t="s">
        <v>321</v>
      </c>
      <c r="B164" s="256" t="s">
        <v>473</v>
      </c>
      <c r="C164" s="256"/>
      <c r="D164" s="256"/>
      <c r="E164" s="321" t="s">
        <v>474</v>
      </c>
      <c r="AJ164" s="8"/>
      <c r="AK164" s="8"/>
      <c r="AL164" s="8"/>
      <c r="AM164" s="8"/>
    </row>
    <row r="165" customFormat="false" ht="12.75" hidden="false" customHeight="true" outlineLevel="0" collapsed="false">
      <c r="A165" s="343"/>
      <c r="B165" s="87"/>
      <c r="C165" s="87"/>
      <c r="D165" s="325"/>
      <c r="E165" s="326"/>
      <c r="AJ165" s="8"/>
      <c r="AK165" s="8"/>
      <c r="AL165" s="8"/>
      <c r="AM165" s="8"/>
    </row>
    <row r="166" customFormat="false" ht="12.75" hidden="false" customHeight="true" outlineLevel="0" collapsed="false">
      <c r="A166" s="343"/>
      <c r="B166" s="87"/>
      <c r="C166" s="87"/>
      <c r="D166" s="325"/>
      <c r="E166" s="326"/>
      <c r="AJ166" s="8"/>
      <c r="AK166" s="8"/>
      <c r="AL166" s="8"/>
      <c r="AM166" s="8"/>
    </row>
    <row r="167" customFormat="false" ht="12.75" hidden="false" customHeight="true" outlineLevel="0" collapsed="false">
      <c r="A167" s="343"/>
      <c r="B167" s="87"/>
      <c r="C167" s="87"/>
      <c r="D167" s="325"/>
      <c r="E167" s="326"/>
      <c r="AJ167" s="8"/>
      <c r="AK167" s="8"/>
      <c r="AL167" s="8"/>
      <c r="AM167" s="8"/>
    </row>
    <row r="168" customFormat="false" ht="12.75" hidden="false" customHeight="true" outlineLevel="0" collapsed="false">
      <c r="A168" s="343"/>
      <c r="B168" s="87"/>
      <c r="C168" s="87"/>
      <c r="D168" s="325"/>
      <c r="E168" s="333"/>
      <c r="AJ168" s="8"/>
      <c r="AK168" s="8"/>
      <c r="AL168" s="8"/>
      <c r="AM168" s="8"/>
    </row>
    <row r="169" customFormat="false" ht="12.75" hidden="false" customHeight="true" outlineLevel="0" collapsed="false">
      <c r="A169" s="343"/>
      <c r="B169" s="87"/>
      <c r="C169" s="87"/>
      <c r="D169" s="325"/>
      <c r="E169" s="326"/>
      <c r="AJ169" s="8"/>
      <c r="AK169" s="8"/>
      <c r="AL169" s="8"/>
      <c r="AM169" s="8"/>
    </row>
    <row r="170" customFormat="false" ht="12.75" hidden="false" customHeight="true" outlineLevel="0" collapsed="false">
      <c r="A170" s="343"/>
      <c r="B170" s="87"/>
      <c r="C170" s="87"/>
      <c r="D170" s="325"/>
      <c r="E170" s="326"/>
      <c r="AJ170" s="8"/>
      <c r="AK170" s="8"/>
      <c r="AL170" s="8"/>
      <c r="AM170" s="8"/>
    </row>
    <row r="171" customFormat="false" ht="12.75" hidden="false" customHeight="true" outlineLevel="0" collapsed="false">
      <c r="A171" s="343"/>
      <c r="B171" s="87"/>
      <c r="C171" s="332"/>
      <c r="D171" s="334"/>
      <c r="E171" s="333"/>
      <c r="AJ171" s="8"/>
      <c r="AK171" s="8"/>
      <c r="AL171" s="8"/>
      <c r="AM171" s="8"/>
    </row>
    <row r="172" customFormat="false" ht="12.75" hidden="false" customHeight="true" outlineLevel="0" collapsed="false">
      <c r="A172" s="343"/>
      <c r="B172" s="324"/>
      <c r="C172" s="332"/>
      <c r="D172" s="334"/>
      <c r="E172" s="333"/>
      <c r="AJ172" s="8"/>
      <c r="AK172" s="8"/>
      <c r="AL172" s="8"/>
      <c r="AM172" s="8"/>
    </row>
    <row r="173" customFormat="false" ht="12.75" hidden="false" customHeight="true" outlineLevel="0" collapsed="false">
      <c r="A173" s="343"/>
      <c r="B173" s="324"/>
      <c r="C173" s="87"/>
      <c r="D173" s="325"/>
      <c r="E173" s="326"/>
      <c r="AJ173" s="8"/>
      <c r="AK173" s="8"/>
      <c r="AL173" s="8"/>
      <c r="AM173" s="8"/>
    </row>
    <row r="174" customFormat="false" ht="12.75" hidden="false" customHeight="true" outlineLevel="0" collapsed="false">
      <c r="A174" s="343"/>
      <c r="B174" s="87"/>
      <c r="C174" s="87"/>
      <c r="D174" s="325"/>
      <c r="E174" s="326"/>
      <c r="AJ174" s="8"/>
      <c r="AK174" s="8"/>
      <c r="AL174" s="8"/>
      <c r="AM174" s="8"/>
    </row>
    <row r="175" customFormat="false" ht="12.75" hidden="false" customHeight="true" outlineLevel="0" collapsed="false">
      <c r="A175" s="343"/>
      <c r="B175" s="87"/>
      <c r="C175" s="87"/>
      <c r="D175" s="325"/>
      <c r="E175" s="333"/>
      <c r="AJ175" s="8"/>
      <c r="AK175" s="8"/>
      <c r="AL175" s="8"/>
      <c r="AM175" s="8"/>
    </row>
    <row r="176" customFormat="false" ht="12.75" hidden="false" customHeight="true" outlineLevel="0" collapsed="false">
      <c r="A176" s="343"/>
      <c r="B176" s="87"/>
      <c r="C176" s="87"/>
      <c r="D176" s="325"/>
      <c r="E176" s="326"/>
      <c r="AJ176" s="8"/>
      <c r="AK176" s="8"/>
      <c r="AL176" s="8"/>
      <c r="AM176" s="8"/>
    </row>
    <row r="177" customFormat="false" ht="12.75" hidden="false" customHeight="true" outlineLevel="0" collapsed="false">
      <c r="A177" s="343"/>
      <c r="B177" s="87"/>
      <c r="C177" s="87"/>
      <c r="D177" s="325"/>
      <c r="E177" s="326"/>
      <c r="AJ177" s="8"/>
      <c r="AK177" s="8"/>
      <c r="AL177" s="8"/>
      <c r="AM177" s="8"/>
    </row>
    <row r="178" customFormat="false" ht="12.75" hidden="false" customHeight="true" outlineLevel="0" collapsed="false">
      <c r="A178" s="343"/>
      <c r="B178" s="72"/>
      <c r="C178" s="332"/>
      <c r="D178" s="334"/>
      <c r="E178" s="333"/>
      <c r="AJ178" s="8"/>
      <c r="AK178" s="8"/>
      <c r="AL178" s="8"/>
      <c r="AM178" s="8"/>
    </row>
    <row r="179" customFormat="false" ht="12.75" hidden="false" customHeight="true" outlineLevel="0" collapsed="false">
      <c r="A179" s="343"/>
      <c r="B179" s="72"/>
      <c r="C179" s="332"/>
      <c r="D179" s="334"/>
      <c r="E179" s="333"/>
      <c r="AJ179" s="8"/>
      <c r="AK179" s="8"/>
      <c r="AL179" s="8"/>
      <c r="AM179" s="8"/>
    </row>
    <row r="180" customFormat="false" ht="12.75" hidden="false" customHeight="true" outlineLevel="0" collapsed="false">
      <c r="A180" s="343"/>
      <c r="B180" s="72"/>
      <c r="C180" s="332"/>
      <c r="D180" s="334"/>
      <c r="E180" s="326"/>
      <c r="AJ180" s="8"/>
      <c r="AK180" s="8"/>
      <c r="AL180" s="8"/>
      <c r="AM180" s="8"/>
    </row>
    <row r="181" customFormat="false" ht="12.75" hidden="false" customHeight="true" outlineLevel="0" collapsed="false">
      <c r="A181" s="343"/>
      <c r="B181" s="87"/>
      <c r="C181" s="87"/>
      <c r="D181" s="325"/>
      <c r="E181" s="326"/>
      <c r="AJ181" s="8"/>
      <c r="AK181" s="8"/>
      <c r="AL181" s="8"/>
      <c r="AM181" s="8"/>
    </row>
    <row r="182" customFormat="false" ht="12.75" hidden="false" customHeight="true" outlineLevel="0" collapsed="false">
      <c r="A182" s="343"/>
      <c r="B182" s="87"/>
      <c r="C182" s="87"/>
      <c r="D182" s="325"/>
      <c r="E182" s="326"/>
      <c r="AJ182" s="8"/>
      <c r="AK182" s="8"/>
      <c r="AL182" s="8"/>
      <c r="AM182" s="8"/>
    </row>
    <row r="183" customFormat="false" ht="12.75" hidden="false" customHeight="true" outlineLevel="0" collapsed="false">
      <c r="A183" s="343"/>
      <c r="B183" s="87"/>
      <c r="C183" s="87"/>
      <c r="D183" s="325"/>
      <c r="E183" s="326"/>
      <c r="AJ183" s="8"/>
      <c r="AK183" s="8"/>
      <c r="AL183" s="8"/>
      <c r="AM183" s="8"/>
    </row>
    <row r="184" customFormat="false" ht="12.75" hidden="false" customHeight="true" outlineLevel="0" collapsed="false">
      <c r="A184" s="343"/>
      <c r="B184" s="87"/>
      <c r="C184" s="87"/>
      <c r="D184" s="325"/>
      <c r="E184" s="336"/>
      <c r="AJ184" s="8"/>
      <c r="AK184" s="8"/>
      <c r="AL184" s="8"/>
      <c r="AM184" s="8"/>
    </row>
    <row r="185" customFormat="false" ht="12.75" hidden="false" customHeight="true" outlineLevel="0" collapsed="false">
      <c r="A185" s="346"/>
      <c r="B185" s="87"/>
      <c r="C185" s="87"/>
      <c r="D185" s="338" t="s">
        <v>478</v>
      </c>
      <c r="E185" s="339" t="n">
        <f aca="false">SUM(E165:E184)</f>
        <v>0</v>
      </c>
      <c r="AJ185" s="8"/>
      <c r="AK185" s="8"/>
      <c r="AL185" s="8"/>
      <c r="AM185" s="8"/>
    </row>
    <row r="186" customFormat="false" ht="12.75" hidden="false" customHeight="true" outlineLevel="0" collapsed="false">
      <c r="A186" s="347"/>
      <c r="B186" s="341"/>
      <c r="C186" s="341"/>
      <c r="D186" s="341"/>
      <c r="E186" s="342"/>
      <c r="AJ186" s="8"/>
      <c r="AK186" s="8"/>
      <c r="AL186" s="8"/>
      <c r="AM186" s="8"/>
    </row>
    <row r="187" customFormat="false" ht="12.75" hidden="false" customHeight="true" outlineLevel="0" collapsed="false">
      <c r="AJ187" s="8"/>
      <c r="AK187" s="8"/>
      <c r="AL187" s="8"/>
      <c r="AM187" s="8"/>
    </row>
    <row r="188" customFormat="false" ht="12.75" hidden="false" customHeight="true" outlineLevel="0" collapsed="false">
      <c r="AJ188" s="8"/>
      <c r="AK188" s="8"/>
      <c r="AL188" s="8"/>
      <c r="AM188" s="8"/>
    </row>
    <row r="189" customFormat="false" ht="12.75" hidden="false" customHeight="true" outlineLevel="0" collapsed="false">
      <c r="A189" s="348" t="s">
        <v>479</v>
      </c>
      <c r="B189" s="349"/>
      <c r="C189" s="349"/>
      <c r="D189" s="349"/>
      <c r="E189" s="349"/>
      <c r="F189" s="349"/>
      <c r="G189" s="349"/>
      <c r="H189" s="349"/>
      <c r="I189" s="349"/>
      <c r="J189" s="349"/>
      <c r="K189" s="349"/>
      <c r="L189" s="349"/>
      <c r="M189" s="350"/>
      <c r="O189" s="8"/>
      <c r="P189" s="8"/>
      <c r="Q189" s="8"/>
      <c r="R189" s="8"/>
    </row>
    <row r="190" customFormat="false" ht="12.75" hidden="false" customHeight="true" outlineLevel="0" collapsed="false">
      <c r="A190" s="351" t="s">
        <v>480</v>
      </c>
      <c r="B190" s="352" t="s">
        <v>321</v>
      </c>
      <c r="C190" s="353" t="s">
        <v>481</v>
      </c>
      <c r="D190" s="354" t="s">
        <v>482</v>
      </c>
      <c r="E190" s="355" t="s">
        <v>473</v>
      </c>
      <c r="F190" s="355"/>
      <c r="G190" s="355"/>
      <c r="H190" s="355"/>
      <c r="I190" s="355"/>
      <c r="J190" s="355"/>
      <c r="K190" s="355"/>
      <c r="L190" s="355"/>
      <c r="M190" s="356" t="s">
        <v>474</v>
      </c>
      <c r="O190" s="8"/>
      <c r="P190" s="8"/>
      <c r="Q190" s="8"/>
      <c r="R190" s="8"/>
    </row>
    <row r="191" customFormat="false" ht="12.75" hidden="false" customHeight="true" outlineLevel="0" collapsed="false">
      <c r="A191" s="357"/>
      <c r="B191" s="358"/>
      <c r="C191" s="359"/>
      <c r="D191" s="325"/>
      <c r="E191" s="87"/>
      <c r="F191" s="87"/>
      <c r="G191" s="87"/>
      <c r="H191" s="87"/>
      <c r="I191" s="87"/>
      <c r="J191" s="87"/>
      <c r="K191" s="87"/>
      <c r="L191" s="87"/>
      <c r="M191" s="360"/>
      <c r="O191" s="8"/>
      <c r="P191" s="8"/>
      <c r="Q191" s="8"/>
      <c r="R191" s="8"/>
    </row>
    <row r="192" customFormat="false" ht="12.75" hidden="false" customHeight="true" outlineLevel="0" collapsed="false">
      <c r="A192" s="357"/>
      <c r="B192" s="358"/>
      <c r="C192" s="359"/>
      <c r="D192" s="325"/>
      <c r="E192" s="87"/>
      <c r="F192" s="87"/>
      <c r="G192" s="87"/>
      <c r="H192" s="87"/>
      <c r="I192" s="87"/>
      <c r="J192" s="87"/>
      <c r="K192" s="87"/>
      <c r="L192" s="87"/>
      <c r="M192" s="360"/>
      <c r="O192" s="8"/>
      <c r="P192" s="8"/>
      <c r="Q192" s="8"/>
      <c r="R192" s="8"/>
    </row>
    <row r="193" customFormat="false" ht="12.75" hidden="false" customHeight="true" outlineLevel="0" collapsed="false">
      <c r="A193" s="357"/>
      <c r="B193" s="358"/>
      <c r="C193" s="359"/>
      <c r="D193" s="325"/>
      <c r="E193" s="87"/>
      <c r="F193" s="87"/>
      <c r="G193" s="87"/>
      <c r="H193" s="87"/>
      <c r="I193" s="87"/>
      <c r="J193" s="87"/>
      <c r="K193" s="87"/>
      <c r="L193" s="87"/>
      <c r="M193" s="360"/>
      <c r="O193" s="8"/>
      <c r="P193" s="8"/>
      <c r="Q193" s="8"/>
      <c r="R193" s="8"/>
    </row>
    <row r="194" customFormat="false" ht="12.75" hidden="false" customHeight="true" outlineLevel="0" collapsed="false">
      <c r="A194" s="357"/>
      <c r="B194" s="358"/>
      <c r="C194" s="359"/>
      <c r="D194" s="325"/>
      <c r="E194" s="87"/>
      <c r="F194" s="87"/>
      <c r="G194" s="87"/>
      <c r="H194" s="87"/>
      <c r="I194" s="87"/>
      <c r="J194" s="87"/>
      <c r="K194" s="87"/>
      <c r="L194" s="87"/>
      <c r="M194" s="360"/>
      <c r="O194" s="8"/>
      <c r="P194" s="8"/>
      <c r="Q194" s="8"/>
      <c r="R194" s="8"/>
    </row>
    <row r="195" customFormat="false" ht="12.75" hidden="false" customHeight="true" outlineLevel="0" collapsed="false">
      <c r="A195" s="357"/>
      <c r="B195" s="358"/>
      <c r="C195" s="359"/>
      <c r="D195" s="325"/>
      <c r="E195" s="87"/>
      <c r="F195" s="87"/>
      <c r="G195" s="87"/>
      <c r="H195" s="87"/>
      <c r="I195" s="87"/>
      <c r="J195" s="87"/>
      <c r="K195" s="87"/>
      <c r="L195" s="87"/>
      <c r="M195" s="360"/>
      <c r="O195" s="8"/>
      <c r="P195" s="8"/>
      <c r="Q195" s="8"/>
      <c r="R195" s="8"/>
    </row>
    <row r="196" customFormat="false" ht="12.75" hidden="false" customHeight="true" outlineLevel="0" collapsed="false">
      <c r="A196" s="357"/>
      <c r="B196" s="358"/>
      <c r="C196" s="359"/>
      <c r="D196" s="325"/>
      <c r="E196" s="87"/>
      <c r="F196" s="87"/>
      <c r="G196" s="87"/>
      <c r="H196" s="87"/>
      <c r="I196" s="87"/>
      <c r="J196" s="87"/>
      <c r="K196" s="87"/>
      <c r="L196" s="87"/>
      <c r="M196" s="360"/>
    </row>
    <row r="197" customFormat="false" ht="12.75" hidden="false" customHeight="true" outlineLevel="0" collapsed="false">
      <c r="A197" s="357"/>
      <c r="B197" s="358"/>
      <c r="C197" s="359"/>
      <c r="D197" s="325"/>
      <c r="E197" s="87"/>
      <c r="F197" s="87"/>
      <c r="G197" s="87"/>
      <c r="H197" s="87"/>
      <c r="I197" s="87"/>
      <c r="J197" s="87"/>
      <c r="K197" s="87"/>
      <c r="L197" s="87"/>
      <c r="M197" s="360"/>
    </row>
    <row r="198" customFormat="false" ht="12.75" hidden="false" customHeight="true" outlineLevel="0" collapsed="false">
      <c r="A198" s="357"/>
      <c r="B198" s="358"/>
      <c r="C198" s="359"/>
      <c r="D198" s="325"/>
      <c r="E198" s="87"/>
      <c r="F198" s="87"/>
      <c r="G198" s="87"/>
      <c r="H198" s="87"/>
      <c r="I198" s="87"/>
      <c r="J198" s="87"/>
      <c r="K198" s="87"/>
      <c r="L198" s="87"/>
      <c r="M198" s="360"/>
    </row>
    <row r="199" customFormat="false" ht="12.75" hidden="false" customHeight="true" outlineLevel="0" collapsed="false">
      <c r="A199" s="357"/>
      <c r="B199" s="358"/>
      <c r="C199" s="359"/>
      <c r="D199" s="325"/>
      <c r="E199" s="87"/>
      <c r="F199" s="87"/>
      <c r="G199" s="87"/>
      <c r="H199" s="87"/>
      <c r="I199" s="87"/>
      <c r="J199" s="87"/>
      <c r="K199" s="87"/>
      <c r="L199" s="87"/>
      <c r="M199" s="360"/>
    </row>
    <row r="200" customFormat="false" ht="12.75" hidden="false" customHeight="true" outlineLevel="0" collapsed="false">
      <c r="A200" s="357"/>
      <c r="B200" s="358"/>
      <c r="C200" s="359"/>
      <c r="D200" s="325"/>
      <c r="E200" s="87"/>
      <c r="F200" s="87"/>
      <c r="G200" s="87"/>
      <c r="H200" s="87"/>
      <c r="I200" s="87"/>
      <c r="J200" s="87"/>
      <c r="K200" s="87"/>
      <c r="L200" s="87"/>
      <c r="M200" s="360"/>
    </row>
    <row r="201" customFormat="false" ht="12.75" hidden="false" customHeight="true" outlineLevel="0" collapsed="false">
      <c r="A201" s="361"/>
      <c r="B201" s="358"/>
      <c r="C201" s="359"/>
      <c r="D201" s="325"/>
      <c r="E201" s="87"/>
      <c r="F201" s="87"/>
      <c r="G201" s="87"/>
      <c r="H201" s="87"/>
      <c r="I201" s="87"/>
      <c r="J201" s="87"/>
      <c r="K201" s="87"/>
      <c r="L201" s="87"/>
      <c r="M201" s="360"/>
    </row>
    <row r="202" customFormat="false" ht="12.75" hidden="false" customHeight="true" outlineLevel="0" collapsed="false">
      <c r="A202" s="361"/>
      <c r="B202" s="358"/>
      <c r="C202" s="359"/>
      <c r="D202" s="325"/>
      <c r="E202" s="87"/>
      <c r="F202" s="87"/>
      <c r="G202" s="87"/>
      <c r="H202" s="87"/>
      <c r="I202" s="87"/>
      <c r="J202" s="87"/>
      <c r="K202" s="87"/>
      <c r="L202" s="87"/>
      <c r="M202" s="360"/>
    </row>
    <row r="203" customFormat="false" ht="12.75" hidden="false" customHeight="true" outlineLevel="0" collapsed="false">
      <c r="A203" s="361"/>
      <c r="B203" s="358"/>
      <c r="C203" s="359"/>
      <c r="D203" s="325"/>
      <c r="E203" s="87"/>
      <c r="F203" s="87"/>
      <c r="G203" s="87"/>
      <c r="H203" s="87"/>
      <c r="I203" s="87"/>
      <c r="J203" s="87"/>
      <c r="K203" s="87"/>
      <c r="L203" s="87"/>
      <c r="M203" s="360"/>
    </row>
    <row r="204" customFormat="false" ht="12.75" hidden="false" customHeight="true" outlineLevel="0" collapsed="false">
      <c r="A204" s="361"/>
      <c r="B204" s="358"/>
      <c r="C204" s="359"/>
      <c r="D204" s="325"/>
      <c r="E204" s="87"/>
      <c r="F204" s="87"/>
      <c r="G204" s="87"/>
      <c r="H204" s="87"/>
      <c r="I204" s="87"/>
      <c r="J204" s="87"/>
      <c r="K204" s="87"/>
      <c r="L204" s="87"/>
      <c r="M204" s="360"/>
    </row>
    <row r="205" customFormat="false" ht="12.75" hidden="false" customHeight="true" outlineLevel="0" collapsed="false">
      <c r="A205" s="361"/>
      <c r="B205" s="358"/>
      <c r="C205" s="362"/>
      <c r="D205" s="325"/>
      <c r="E205" s="87"/>
      <c r="F205" s="87"/>
      <c r="G205" s="87"/>
      <c r="H205" s="87"/>
      <c r="I205" s="87"/>
      <c r="J205" s="87"/>
      <c r="K205" s="87"/>
      <c r="L205" s="87"/>
      <c r="M205" s="360"/>
    </row>
    <row r="206" customFormat="false" ht="12.75" hidden="false" customHeight="true" outlineLevel="0" collapsed="false">
      <c r="A206" s="361"/>
      <c r="B206" s="358"/>
      <c r="C206" s="362"/>
      <c r="D206" s="325"/>
      <c r="E206" s="87"/>
      <c r="F206" s="87"/>
      <c r="G206" s="87"/>
      <c r="H206" s="87"/>
      <c r="I206" s="87"/>
      <c r="J206" s="87"/>
      <c r="K206" s="87"/>
      <c r="L206" s="87"/>
      <c r="M206" s="360"/>
    </row>
    <row r="207" customFormat="false" ht="12.75" hidden="false" customHeight="true" outlineLevel="0" collapsed="false">
      <c r="A207" s="361"/>
      <c r="B207" s="358"/>
      <c r="C207" s="362"/>
      <c r="D207" s="325"/>
      <c r="E207" s="87"/>
      <c r="F207" s="87"/>
      <c r="G207" s="87"/>
      <c r="H207" s="87"/>
      <c r="I207" s="87"/>
      <c r="J207" s="87"/>
      <c r="K207" s="87"/>
      <c r="L207" s="87"/>
      <c r="M207" s="360"/>
    </row>
    <row r="208" customFormat="false" ht="12.75" hidden="false" customHeight="true" outlineLevel="0" collapsed="false">
      <c r="A208" s="361"/>
      <c r="B208" s="358"/>
      <c r="C208" s="363"/>
      <c r="D208" s="325"/>
      <c r="E208" s="87"/>
      <c r="F208" s="87"/>
      <c r="G208" s="87"/>
      <c r="H208" s="87"/>
      <c r="I208" s="87"/>
      <c r="J208" s="87"/>
      <c r="K208" s="87"/>
      <c r="L208" s="87"/>
      <c r="M208" s="360"/>
    </row>
    <row r="209" customFormat="false" ht="12.75" hidden="false" customHeight="true" outlineLevel="0" collapsed="false">
      <c r="A209" s="361"/>
      <c r="B209" s="358"/>
      <c r="C209" s="363"/>
      <c r="D209" s="325"/>
      <c r="E209" s="87"/>
      <c r="F209" s="87"/>
      <c r="G209" s="87"/>
      <c r="H209" s="87"/>
      <c r="I209" s="87"/>
      <c r="J209" s="87"/>
      <c r="K209" s="87"/>
      <c r="L209" s="87"/>
      <c r="M209" s="360"/>
    </row>
    <row r="210" customFormat="false" ht="12.75" hidden="false" customHeight="true" outlineLevel="0" collapsed="false">
      <c r="A210" s="361"/>
      <c r="B210" s="358"/>
      <c r="C210" s="363"/>
      <c r="D210" s="325"/>
      <c r="E210" s="87"/>
      <c r="F210" s="87"/>
      <c r="G210" s="87"/>
      <c r="H210" s="87"/>
      <c r="I210" s="87"/>
      <c r="J210" s="87"/>
      <c r="K210" s="87"/>
      <c r="L210" s="87"/>
      <c r="M210" s="360"/>
    </row>
    <row r="211" customFormat="false" ht="12.75" hidden="false" customHeight="true" outlineLevel="0" collapsed="false">
      <c r="A211" s="361"/>
      <c r="B211" s="358"/>
      <c r="C211" s="363"/>
      <c r="D211" s="325"/>
      <c r="E211" s="87"/>
      <c r="F211" s="87"/>
      <c r="G211" s="87"/>
      <c r="H211" s="87"/>
      <c r="I211" s="87"/>
      <c r="J211" s="87"/>
      <c r="K211" s="87"/>
      <c r="L211" s="87"/>
      <c r="M211" s="360"/>
    </row>
    <row r="212" customFormat="false" ht="12.75" hidden="false" customHeight="true" outlineLevel="0" collapsed="false">
      <c r="A212" s="361"/>
      <c r="B212" s="358"/>
      <c r="C212" s="363"/>
      <c r="D212" s="325"/>
      <c r="E212" s="87"/>
      <c r="F212" s="87"/>
      <c r="G212" s="87"/>
      <c r="H212" s="87"/>
      <c r="I212" s="87"/>
      <c r="J212" s="87"/>
      <c r="K212" s="87"/>
      <c r="L212" s="87"/>
      <c r="M212" s="360"/>
    </row>
    <row r="213" customFormat="false" ht="12.75" hidden="false" customHeight="true" outlineLevel="0" collapsed="false">
      <c r="A213" s="361"/>
      <c r="B213" s="358"/>
      <c r="C213" s="363"/>
      <c r="D213" s="325"/>
      <c r="E213" s="87"/>
      <c r="F213" s="87"/>
      <c r="G213" s="87"/>
      <c r="H213" s="87"/>
      <c r="I213" s="87"/>
      <c r="J213" s="87"/>
      <c r="K213" s="87"/>
      <c r="L213" s="87"/>
      <c r="M213" s="360"/>
    </row>
    <row r="214" customFormat="false" ht="12.75" hidden="false" customHeight="true" outlineLevel="0" collapsed="false">
      <c r="A214" s="361"/>
      <c r="B214" s="358"/>
      <c r="C214" s="364"/>
      <c r="D214" s="325"/>
      <c r="E214" s="87"/>
      <c r="F214" s="87"/>
      <c r="G214" s="87"/>
      <c r="H214" s="87"/>
      <c r="I214" s="87"/>
      <c r="J214" s="87"/>
      <c r="K214" s="87"/>
      <c r="L214" s="338" t="s">
        <v>483</v>
      </c>
      <c r="M214" s="365" t="n">
        <f aca="false">SUM(M191:M213)</f>
        <v>0</v>
      </c>
    </row>
    <row r="215" customFormat="false" ht="12.75" hidden="false" customHeight="true" outlineLevel="0" collapsed="false">
      <c r="A215" s="366"/>
      <c r="B215" s="367"/>
      <c r="C215" s="341"/>
      <c r="D215" s="341"/>
      <c r="E215" s="341"/>
      <c r="F215" s="341"/>
      <c r="G215" s="341"/>
      <c r="H215" s="341"/>
      <c r="I215" s="341"/>
      <c r="J215" s="341"/>
      <c r="K215" s="341"/>
      <c r="L215" s="341"/>
      <c r="M215" s="342"/>
    </row>
    <row r="216" customFormat="false" ht="12.75" hidden="false" customHeight="true" outlineLevel="0" collapsed="false"/>
    <row r="217" customFormat="false" ht="12.75" hidden="false" customHeight="true" outlineLevel="0" collapsed="false"/>
    <row r="218" customFormat="false" ht="12.75" hidden="false" customHeight="true" outlineLevel="0" collapsed="false">
      <c r="A218" s="368" t="s">
        <v>484</v>
      </c>
      <c r="B218" s="369"/>
      <c r="C218" s="369"/>
      <c r="D218" s="369"/>
      <c r="E218" s="369"/>
      <c r="F218" s="370"/>
      <c r="G218" s="152"/>
      <c r="H218" s="152"/>
      <c r="I218" s="152"/>
      <c r="J218" s="152"/>
      <c r="K218" s="152"/>
      <c r="L218" s="152"/>
      <c r="M218" s="152"/>
      <c r="N218" s="152"/>
    </row>
    <row r="219" customFormat="false" ht="12.75" hidden="false" customHeight="true" outlineLevel="0" collapsed="false">
      <c r="A219" s="371" t="s">
        <v>480</v>
      </c>
      <c r="B219" s="372" t="s">
        <v>321</v>
      </c>
      <c r="C219" s="373" t="s">
        <v>481</v>
      </c>
      <c r="D219" s="374" t="s">
        <v>482</v>
      </c>
      <c r="E219" s="374"/>
      <c r="F219" s="375" t="s">
        <v>474</v>
      </c>
      <c r="G219" s="152"/>
      <c r="H219" s="152"/>
      <c r="I219" s="152"/>
      <c r="J219" s="152"/>
      <c r="K219" s="152"/>
      <c r="L219" s="152"/>
      <c r="M219" s="152"/>
      <c r="N219" s="152"/>
    </row>
    <row r="220" customFormat="false" ht="12.75" hidden="false" customHeight="true" outlineLevel="0" collapsed="false">
      <c r="A220" s="376"/>
      <c r="B220" s="358"/>
      <c r="C220" s="377"/>
      <c r="D220" s="87"/>
      <c r="E220" s="378"/>
      <c r="F220" s="379"/>
      <c r="G220" s="380"/>
      <c r="H220" s="380"/>
      <c r="I220" s="380"/>
      <c r="J220" s="380"/>
      <c r="K220" s="380"/>
      <c r="L220" s="380"/>
      <c r="M220" s="380"/>
      <c r="N220" s="380"/>
    </row>
    <row r="221" customFormat="false" ht="12.75" hidden="false" customHeight="true" outlineLevel="0" collapsed="false">
      <c r="A221" s="376"/>
      <c r="B221" s="358"/>
      <c r="C221" s="152"/>
      <c r="D221" s="381"/>
      <c r="E221" s="378"/>
      <c r="F221" s="382"/>
      <c r="G221" s="380"/>
      <c r="H221" s="380"/>
      <c r="I221" s="380"/>
      <c r="J221" s="380"/>
      <c r="K221" s="380"/>
      <c r="L221" s="380"/>
      <c r="M221" s="380"/>
      <c r="N221" s="380"/>
    </row>
    <row r="222" customFormat="false" ht="12.75" hidden="false" customHeight="true" outlineLevel="0" collapsed="false">
      <c r="A222" s="376"/>
      <c r="B222" s="358"/>
      <c r="C222" s="152"/>
      <c r="D222" s="381"/>
      <c r="E222" s="378"/>
      <c r="F222" s="383"/>
      <c r="G222" s="152"/>
      <c r="H222" s="152"/>
      <c r="I222" s="152"/>
      <c r="J222" s="152"/>
      <c r="K222" s="152"/>
      <c r="L222" s="152"/>
      <c r="M222" s="152"/>
      <c r="N222" s="152"/>
    </row>
    <row r="223" customFormat="false" ht="12.75" hidden="false" customHeight="true" outlineLevel="0" collapsed="false">
      <c r="A223" s="376"/>
      <c r="B223" s="358"/>
      <c r="C223" s="152"/>
      <c r="D223" s="381"/>
      <c r="E223" s="378"/>
      <c r="F223" s="383"/>
      <c r="G223" s="152"/>
      <c r="H223" s="152"/>
      <c r="I223" s="152"/>
      <c r="J223" s="152"/>
      <c r="K223" s="152"/>
      <c r="L223" s="152"/>
      <c r="M223" s="152"/>
      <c r="N223" s="152"/>
    </row>
    <row r="224" customFormat="false" ht="12.75" hidden="false" customHeight="true" outlineLevel="0" collapsed="false">
      <c r="A224" s="376"/>
      <c r="B224" s="358"/>
      <c r="C224" s="152"/>
      <c r="D224" s="381"/>
      <c r="E224" s="378"/>
      <c r="F224" s="383"/>
      <c r="G224" s="152"/>
      <c r="H224" s="152"/>
      <c r="I224" s="152"/>
      <c r="J224" s="152"/>
      <c r="K224" s="152"/>
      <c r="L224" s="152"/>
      <c r="M224" s="152"/>
      <c r="N224" s="152"/>
    </row>
    <row r="225" customFormat="false" ht="12.75" hidden="false" customHeight="true" outlineLevel="0" collapsed="false">
      <c r="A225" s="376"/>
      <c r="B225" s="358"/>
      <c r="C225" s="152"/>
      <c r="D225" s="381"/>
      <c r="E225" s="378"/>
      <c r="F225" s="383"/>
      <c r="G225" s="152"/>
      <c r="H225" s="152"/>
      <c r="I225" s="152"/>
      <c r="J225" s="152"/>
      <c r="K225" s="152"/>
      <c r="L225" s="152"/>
      <c r="M225" s="152"/>
      <c r="N225" s="152"/>
    </row>
    <row r="226" customFormat="false" ht="12.75" hidden="false" customHeight="true" outlineLevel="0" collapsed="false">
      <c r="A226" s="376"/>
      <c r="B226" s="358"/>
      <c r="C226" s="152"/>
      <c r="D226" s="381"/>
      <c r="E226" s="378"/>
      <c r="F226" s="383"/>
      <c r="G226" s="152"/>
      <c r="H226" s="152"/>
      <c r="I226" s="152"/>
      <c r="J226" s="152"/>
      <c r="K226" s="152"/>
      <c r="L226" s="152"/>
      <c r="M226" s="152"/>
      <c r="N226" s="152"/>
    </row>
    <row r="227" customFormat="false" ht="12.75" hidden="false" customHeight="true" outlineLevel="0" collapsed="false">
      <c r="A227" s="376"/>
      <c r="B227" s="358"/>
      <c r="C227" s="152"/>
      <c r="D227" s="381"/>
      <c r="E227" s="378"/>
      <c r="F227" s="383"/>
      <c r="G227" s="152"/>
      <c r="H227" s="152"/>
      <c r="I227" s="152"/>
      <c r="J227" s="152"/>
      <c r="K227" s="152"/>
      <c r="L227" s="152"/>
      <c r="M227" s="152"/>
      <c r="N227" s="152"/>
    </row>
    <row r="228" customFormat="false" ht="12.75" hidden="false" customHeight="true" outlineLevel="0" collapsed="false">
      <c r="A228" s="376"/>
      <c r="B228" s="358"/>
      <c r="C228" s="152"/>
      <c r="D228" s="381"/>
      <c r="E228" s="378"/>
      <c r="F228" s="383"/>
      <c r="G228" s="152"/>
      <c r="H228" s="152"/>
      <c r="I228" s="152"/>
      <c r="J228" s="152"/>
      <c r="K228" s="152"/>
      <c r="L228" s="152"/>
      <c r="M228" s="152"/>
      <c r="N228" s="152"/>
    </row>
    <row r="229" customFormat="false" ht="12.75" hidden="false" customHeight="true" outlineLevel="0" collapsed="false">
      <c r="A229" s="376"/>
      <c r="B229" s="358"/>
      <c r="C229" s="152"/>
      <c r="D229" s="381"/>
      <c r="E229" s="378"/>
      <c r="F229" s="383"/>
      <c r="G229" s="152"/>
      <c r="H229" s="152"/>
      <c r="I229" s="152"/>
      <c r="J229" s="152"/>
      <c r="K229" s="152"/>
      <c r="L229" s="152"/>
      <c r="M229" s="152"/>
      <c r="N229" s="152"/>
    </row>
    <row r="230" customFormat="false" ht="12.75" hidden="false" customHeight="true" outlineLevel="0" collapsed="false">
      <c r="A230" s="376"/>
      <c r="B230" s="358"/>
      <c r="C230" s="152"/>
      <c r="D230" s="381"/>
      <c r="E230" s="378"/>
      <c r="F230" s="383"/>
      <c r="G230" s="152"/>
      <c r="H230" s="152"/>
      <c r="I230" s="152"/>
      <c r="J230" s="152"/>
      <c r="K230" s="152"/>
      <c r="L230" s="152"/>
      <c r="M230" s="152"/>
      <c r="N230" s="152"/>
    </row>
    <row r="231" customFormat="false" ht="12.75" hidden="false" customHeight="true" outlineLevel="0" collapsed="false">
      <c r="A231" s="376"/>
      <c r="B231" s="358"/>
      <c r="C231" s="152"/>
      <c r="D231" s="381"/>
      <c r="E231" s="378"/>
      <c r="F231" s="383"/>
      <c r="G231" s="152"/>
      <c r="H231" s="152"/>
      <c r="I231" s="152"/>
      <c r="J231" s="152"/>
      <c r="K231" s="152"/>
      <c r="L231" s="152"/>
      <c r="M231" s="152"/>
      <c r="N231" s="152"/>
    </row>
    <row r="232" customFormat="false" ht="12.75" hidden="false" customHeight="true" outlineLevel="0" collapsed="false">
      <c r="A232" s="376"/>
      <c r="B232" s="358"/>
      <c r="C232" s="152"/>
      <c r="D232" s="381"/>
      <c r="E232" s="378"/>
      <c r="F232" s="383"/>
      <c r="G232" s="152"/>
      <c r="H232" s="152"/>
      <c r="I232" s="152"/>
      <c r="J232" s="152"/>
      <c r="K232" s="152"/>
      <c r="L232" s="152"/>
      <c r="M232" s="152"/>
      <c r="N232" s="152"/>
    </row>
    <row r="233" customFormat="false" ht="12.75" hidden="false" customHeight="true" outlineLevel="0" collapsed="false">
      <c r="A233" s="376"/>
      <c r="B233" s="358"/>
      <c r="C233" s="152"/>
      <c r="D233" s="381"/>
      <c r="E233" s="378"/>
      <c r="F233" s="383"/>
      <c r="G233" s="152"/>
      <c r="H233" s="152"/>
      <c r="I233" s="152"/>
      <c r="J233" s="152"/>
      <c r="K233" s="152"/>
      <c r="L233" s="152"/>
      <c r="M233" s="152"/>
      <c r="N233" s="152"/>
    </row>
    <row r="234" customFormat="false" ht="12.75" hidden="false" customHeight="true" outlineLevel="0" collapsed="false">
      <c r="A234" s="376"/>
      <c r="B234" s="358"/>
      <c r="C234" s="152"/>
      <c r="D234" s="381"/>
      <c r="E234" s="378"/>
      <c r="F234" s="383"/>
      <c r="G234" s="152"/>
      <c r="H234" s="152"/>
      <c r="I234" s="152"/>
      <c r="J234" s="152"/>
      <c r="K234" s="152"/>
      <c r="L234" s="152"/>
      <c r="M234" s="152"/>
      <c r="N234" s="152"/>
    </row>
    <row r="235" customFormat="false" ht="12.75" hidden="false" customHeight="true" outlineLevel="0" collapsed="false">
      <c r="A235" s="376"/>
      <c r="B235" s="358"/>
      <c r="C235" s="152"/>
      <c r="D235" s="381"/>
      <c r="E235" s="378"/>
      <c r="F235" s="383"/>
      <c r="G235" s="152"/>
      <c r="H235" s="152"/>
      <c r="I235" s="152"/>
      <c r="J235" s="152"/>
      <c r="K235" s="152"/>
      <c r="L235" s="152"/>
      <c r="M235" s="152"/>
      <c r="N235" s="152"/>
    </row>
    <row r="236" customFormat="false" ht="12.75" hidden="false" customHeight="true" outlineLevel="0" collapsed="false">
      <c r="A236" s="376"/>
      <c r="B236" s="358"/>
      <c r="C236" s="152"/>
      <c r="D236" s="381"/>
      <c r="E236" s="378"/>
      <c r="F236" s="383"/>
      <c r="G236" s="152"/>
      <c r="H236" s="152"/>
      <c r="I236" s="152"/>
      <c r="J236" s="152"/>
      <c r="K236" s="152"/>
      <c r="L236" s="152"/>
      <c r="M236" s="152"/>
      <c r="N236" s="152"/>
    </row>
    <row r="237" customFormat="false" ht="12.75" hidden="false" customHeight="true" outlineLevel="0" collapsed="false">
      <c r="A237" s="376"/>
      <c r="B237" s="358"/>
      <c r="C237" s="152"/>
      <c r="D237" s="381"/>
      <c r="E237" s="378"/>
      <c r="F237" s="383"/>
      <c r="G237" s="152"/>
      <c r="H237" s="152"/>
      <c r="I237" s="152"/>
      <c r="J237" s="152"/>
      <c r="K237" s="152"/>
      <c r="L237" s="152"/>
      <c r="M237" s="152"/>
      <c r="N237" s="152"/>
    </row>
    <row r="238" customFormat="false" ht="12.75" hidden="false" customHeight="true" outlineLevel="0" collapsed="false">
      <c r="A238" s="376"/>
      <c r="B238" s="358"/>
      <c r="C238" s="152"/>
      <c r="D238" s="152"/>
      <c r="E238" s="338" t="s">
        <v>485</v>
      </c>
      <c r="F238" s="384" t="n">
        <f aca="false">SUM(F219:F237)</f>
        <v>0</v>
      </c>
      <c r="G238" s="152"/>
      <c r="H238" s="152"/>
      <c r="I238" s="152"/>
      <c r="J238" s="152"/>
      <c r="K238" s="152"/>
      <c r="L238" s="152"/>
      <c r="M238" s="152"/>
      <c r="N238" s="152"/>
    </row>
    <row r="239" customFormat="false" ht="12.75" hidden="false" customHeight="true" outlineLevel="0" collapsed="false">
      <c r="A239" s="385"/>
      <c r="B239" s="386"/>
      <c r="C239" s="387"/>
      <c r="D239" s="387"/>
      <c r="E239" s="388"/>
      <c r="F239" s="389"/>
      <c r="G239" s="152"/>
      <c r="H239" s="152"/>
      <c r="I239" s="152"/>
      <c r="J239" s="152"/>
      <c r="K239" s="152"/>
      <c r="L239" s="152"/>
      <c r="M239" s="152"/>
      <c r="N239" s="152"/>
    </row>
    <row r="240" customFormat="false" ht="12.75" hidden="false" customHeight="true" outlineLevel="0" collapsed="false"/>
  </sheetData>
  <mergeCells count="11">
    <mergeCell ref="S6:T6"/>
    <mergeCell ref="K28:L28"/>
    <mergeCell ref="A41:B41"/>
    <mergeCell ref="AI42:AJ42"/>
    <mergeCell ref="A79:B79"/>
    <mergeCell ref="A121:B121"/>
    <mergeCell ref="B125:D125"/>
    <mergeCell ref="G125:K125"/>
    <mergeCell ref="B164:D164"/>
    <mergeCell ref="E190:L190"/>
    <mergeCell ref="D219:E219"/>
  </mergeCells>
  <printOptions headings="false" gridLines="false" gridLinesSet="true" horizontalCentered="true" verticalCentered="false"/>
  <pageMargins left="0.25" right="0.25" top="0.25" bottom="0.25" header="0.511811023622047" footer="0.25"/>
  <pageSetup paperSize="5" scale="100" fitToWidth="1" fitToHeight="1" pageOrder="downThenOver" orientation="landscape" blackAndWhite="false" draft="false" cellComments="none" horizontalDpi="300" verticalDpi="300" copies="1"/>
  <headerFooter differentFirst="false" differentOddEven="false">
    <oddHeader/>
    <oddFooter>&amp;L&amp;"Times New Roman,Italic"&amp;F/&amp;A  Prepared By: S. Mills (x3548)&amp;R&amp;"Times New Roman,Italic"&amp;D &amp;T</oddFooter>
  </headerFooter>
  <drawing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240"/>
  <sheetViews>
    <sheetView showFormulas="false" showGridLines="false" showRowColHeaders="true" showZeros="true" rightToLeft="false" tabSelected="false" showOutlineSymbols="true" defaultGridColor="true" view="normal" topLeftCell="A1" colorId="64" zoomScale="65" zoomScaleNormal="65" zoomScalePageLayoutView="100" workbookViewId="0">
      <pane xSplit="1" ySplit="5" topLeftCell="B6" activePane="bottomRight" state="frozen"/>
      <selection pane="topLeft" activeCell="A1" activeCellId="0" sqref="A1"/>
      <selection pane="topRight" activeCell="B1" activeCellId="0" sqref="B1"/>
      <selection pane="bottomLeft" activeCell="A6" activeCellId="0" sqref="A6"/>
      <selection pane="bottomRight" activeCell="Z47" activeCellId="0" sqref="Z47:Z73"/>
    </sheetView>
  </sheetViews>
  <sheetFormatPr defaultColWidth="9.13671875" defaultRowHeight="12.75" customHeight="true" zeroHeight="false" outlineLevelRow="0" outlineLevelCol="0"/>
  <cols>
    <col collapsed="false" customWidth="true" hidden="false" outlineLevel="0" max="1" min="1" style="140" width="23.85"/>
    <col collapsed="false" customWidth="true" hidden="false" outlineLevel="0" max="4" min="2" style="140" width="14.85"/>
    <col collapsed="false" customWidth="true" hidden="false" outlineLevel="0" max="5" min="5" style="140" width="17.28"/>
    <col collapsed="false" customWidth="true" hidden="false" outlineLevel="0" max="11" min="6" style="140" width="14.85"/>
    <col collapsed="false" customWidth="true" hidden="false" outlineLevel="0" max="12" min="12" style="140" width="15.28"/>
    <col collapsed="false" customWidth="true" hidden="false" outlineLevel="0" max="17" min="13" style="140" width="14.85"/>
    <col collapsed="false" customWidth="true" hidden="false" outlineLevel="0" max="18" min="18" style="140" width="15.56"/>
    <col collapsed="false" customWidth="true" hidden="false" outlineLevel="0" max="23" min="19" style="140" width="14.85"/>
    <col collapsed="false" customWidth="true" hidden="false" outlineLevel="0" max="24" min="24" style="140" width="15.41"/>
    <col collapsed="false" customWidth="true" hidden="false" outlineLevel="0" max="33" min="25" style="140" width="14.85"/>
    <col collapsed="false" customWidth="true" hidden="false" outlineLevel="0" max="34" min="34" style="140" width="2.7"/>
    <col collapsed="false" customWidth="true" hidden="false" outlineLevel="0" max="35" min="35" style="140" width="17.28"/>
    <col collapsed="false" customWidth="true" hidden="false" outlineLevel="0" max="36" min="36" style="140" width="16.13"/>
    <col collapsed="false" customWidth="true" hidden="false" outlineLevel="0" max="37" min="37" style="140" width="14.56"/>
    <col collapsed="false" customWidth="false" hidden="false" outlineLevel="0" max="38" min="38" style="140" width="9.14"/>
    <col collapsed="false" customWidth="true" hidden="false" outlineLevel="0" max="39" min="39" style="140" width="13.28"/>
    <col collapsed="false" customWidth="true" hidden="false" outlineLevel="0" max="40" min="40" style="140" width="11.56"/>
    <col collapsed="false" customWidth="true" hidden="false" outlineLevel="0" max="41" min="41" style="140" width="14.56"/>
    <col collapsed="false" customWidth="false" hidden="false" outlineLevel="0" max="257" min="42" style="140" width="9.14"/>
  </cols>
  <sheetData>
    <row r="1" customFormat="false" ht="12.75" hidden="false" customHeight="true" outlineLevel="0" collapsed="false">
      <c r="A1" s="142" t="n">
        <f aca="false">+M38</f>
        <v>0</v>
      </c>
      <c r="C1" s="140" t="n">
        <v>0</v>
      </c>
      <c r="D1" s="8"/>
      <c r="E1" s="8"/>
      <c r="F1" s="8"/>
      <c r="G1" s="8"/>
      <c r="H1" s="8"/>
      <c r="I1" s="8"/>
      <c r="J1" s="8"/>
      <c r="K1" s="8"/>
      <c r="L1" s="8"/>
      <c r="M1" s="8"/>
      <c r="N1" s="8"/>
      <c r="O1" s="8"/>
    </row>
    <row r="2" customFormat="false" ht="12.75" hidden="false" customHeight="true" outlineLevel="0" collapsed="false">
      <c r="A2" s="183" t="s">
        <v>326</v>
      </c>
      <c r="D2" s="8"/>
      <c r="E2" s="8"/>
      <c r="F2" s="8"/>
      <c r="G2" s="8"/>
      <c r="H2" s="8"/>
      <c r="I2" s="8"/>
      <c r="J2" s="8"/>
      <c r="K2" s="8"/>
      <c r="L2" s="8"/>
      <c r="M2" s="8"/>
      <c r="N2" s="8"/>
      <c r="O2" s="8"/>
    </row>
    <row r="3" customFormat="false" ht="12.75" hidden="false" customHeight="true" outlineLevel="0" collapsed="false">
      <c r="A3" s="187" t="s">
        <v>327</v>
      </c>
      <c r="B3" s="188" t="s">
        <v>499</v>
      </c>
      <c r="C3" s="189" t="s">
        <v>520</v>
      </c>
      <c r="D3" s="8"/>
      <c r="E3" s="8"/>
      <c r="F3" s="8"/>
      <c r="G3" s="8"/>
      <c r="H3" s="8"/>
      <c r="I3" s="8"/>
      <c r="J3" s="8"/>
      <c r="K3" s="8"/>
      <c r="L3" s="8"/>
      <c r="M3" s="8"/>
      <c r="N3" s="8"/>
      <c r="O3" s="8"/>
    </row>
    <row r="4" customFormat="false" ht="12.75" hidden="false" customHeight="true" outlineLevel="0" collapsed="false">
      <c r="A4" s="187" t="s">
        <v>330</v>
      </c>
      <c r="B4" s="392" t="n">
        <f aca="false">'Roll-1'!B4</f>
        <v>36982</v>
      </c>
      <c r="C4" s="0"/>
      <c r="D4" s="8"/>
      <c r="E4" s="8"/>
      <c r="F4" s="8"/>
      <c r="G4" s="8"/>
      <c r="H4" s="8"/>
      <c r="I4" s="8"/>
      <c r="J4" s="191" t="s">
        <v>331</v>
      </c>
      <c r="K4" s="8"/>
      <c r="L4" s="8"/>
      <c r="M4" s="8"/>
      <c r="N4" s="8"/>
      <c r="O4" s="8"/>
    </row>
    <row r="5" customFormat="false" ht="12.75" hidden="false" customHeight="true" outlineLevel="0" collapsed="false">
      <c r="A5" s="187" t="s">
        <v>332</v>
      </c>
      <c r="B5" s="393" t="n">
        <f aca="false">'Roll-1'!B5</f>
        <v>37005</v>
      </c>
      <c r="C5" s="0"/>
      <c r="J5" s="193" t="s">
        <v>333</v>
      </c>
      <c r="V5" s="87"/>
      <c r="W5" s="87"/>
      <c r="X5" s="87"/>
      <c r="Y5" s="87"/>
      <c r="Z5" s="87"/>
      <c r="AA5" s="87"/>
    </row>
    <row r="6" customFormat="false" ht="12.75" hidden="false" customHeight="true" outlineLevel="0" collapsed="false">
      <c r="A6" s="187" t="s">
        <v>334</v>
      </c>
      <c r="B6" s="194" t="n">
        <f aca="false">+Input!I4</f>
        <v>0</v>
      </c>
      <c r="C6" s="0"/>
      <c r="J6" s="193" t="s">
        <v>335</v>
      </c>
      <c r="K6" s="195" t="s">
        <v>336</v>
      </c>
      <c r="L6" s="196"/>
      <c r="M6" s="196"/>
      <c r="N6" s="196"/>
      <c r="O6" s="196"/>
      <c r="P6" s="196"/>
      <c r="Q6" s="196"/>
      <c r="R6" s="197"/>
      <c r="S6" s="22" t="s">
        <v>337</v>
      </c>
      <c r="T6" s="22"/>
      <c r="V6" s="195" t="s">
        <v>338</v>
      </c>
      <c r="W6" s="196"/>
      <c r="X6" s="196"/>
      <c r="Y6" s="196"/>
      <c r="Z6" s="196"/>
      <c r="AA6" s="197"/>
    </row>
    <row r="7" customFormat="false" ht="12.75" hidden="false" customHeight="true" outlineLevel="0" collapsed="false">
      <c r="B7" s="312"/>
      <c r="C7" s="0"/>
      <c r="D7" s="87"/>
      <c r="J7" s="193" t="s">
        <v>339</v>
      </c>
      <c r="K7" s="200"/>
      <c r="L7" s="201" t="s">
        <v>340</v>
      </c>
      <c r="M7" s="201" t="s">
        <v>340</v>
      </c>
      <c r="N7" s="201" t="s">
        <v>340</v>
      </c>
      <c r="O7" s="201" t="s">
        <v>340</v>
      </c>
      <c r="P7" s="201" t="s">
        <v>340</v>
      </c>
      <c r="Q7" s="201" t="s">
        <v>340</v>
      </c>
      <c r="R7" s="202" t="s">
        <v>174</v>
      </c>
      <c r="S7" s="203" t="s">
        <v>341</v>
      </c>
      <c r="T7" s="203" t="s">
        <v>342</v>
      </c>
      <c r="V7" s="204" t="s">
        <v>343</v>
      </c>
      <c r="W7" s="87"/>
      <c r="X7" s="87"/>
      <c r="Y7" s="87"/>
      <c r="Z7" s="87"/>
      <c r="AA7" s="118"/>
    </row>
    <row r="8" customFormat="false" ht="12.75" hidden="false" customHeight="true" outlineLevel="0" collapsed="false">
      <c r="A8" s="205" t="s">
        <v>344</v>
      </c>
      <c r="C8" s="0"/>
      <c r="D8" s="206"/>
      <c r="E8" s="207" t="s">
        <v>345</v>
      </c>
      <c r="G8" s="142" t="s">
        <v>346</v>
      </c>
      <c r="H8" s="142"/>
      <c r="J8" s="208" t="s">
        <v>347</v>
      </c>
      <c r="K8" s="209" t="s">
        <v>348</v>
      </c>
      <c r="L8" s="87"/>
      <c r="M8" s="87"/>
      <c r="N8" s="87"/>
      <c r="O8" s="87"/>
      <c r="P8" s="87"/>
      <c r="Q8" s="72"/>
      <c r="R8" s="118"/>
      <c r="V8" s="204" t="s">
        <v>349</v>
      </c>
      <c r="W8" s="87"/>
      <c r="X8" s="87"/>
      <c r="Y8" s="87"/>
      <c r="Z8" s="87"/>
      <c r="AA8" s="118"/>
    </row>
    <row r="9" customFormat="false" ht="12.75" hidden="false" customHeight="true" outlineLevel="0" collapsed="false">
      <c r="A9" s="140" t="s">
        <v>350</v>
      </c>
      <c r="C9" s="210"/>
      <c r="D9" s="211"/>
      <c r="E9" s="212" t="n">
        <f aca="false">+Input!I6</f>
        <v>0</v>
      </c>
      <c r="F9" s="8" t="s">
        <v>351</v>
      </c>
      <c r="G9" s="140" t="s">
        <v>352</v>
      </c>
      <c r="J9" s="213" t="n">
        <f aca="false">+Input!I27</f>
        <v>0</v>
      </c>
      <c r="K9" s="204" t="s">
        <v>353</v>
      </c>
      <c r="L9" s="150" t="n">
        <f aca="false">+J9*10000</f>
        <v>0</v>
      </c>
      <c r="M9" s="150" t="n">
        <v>0</v>
      </c>
      <c r="N9" s="150" t="n">
        <v>0</v>
      </c>
      <c r="O9" s="150" t="n">
        <v>0</v>
      </c>
      <c r="P9" s="150" t="n">
        <v>0</v>
      </c>
      <c r="Q9" s="150" t="n">
        <v>0</v>
      </c>
      <c r="R9" s="214" t="n">
        <f aca="false">SUM(L9:Q9)</f>
        <v>0</v>
      </c>
      <c r="S9" s="215" t="n">
        <f aca="false">IF(R9&gt;=0,R9/1000000,0)</f>
        <v>0</v>
      </c>
      <c r="T9" s="215" t="n">
        <f aca="false">IF(R9&gt;=0,0,R9/1000000)</f>
        <v>0</v>
      </c>
      <c r="V9" s="204"/>
      <c r="W9" s="87"/>
      <c r="X9" s="87"/>
      <c r="Y9" s="87"/>
      <c r="Z9" s="87"/>
      <c r="AA9" s="118"/>
      <c r="AI9" s="150"/>
    </row>
    <row r="10" customFormat="false" ht="12.75" hidden="false" customHeight="true" outlineLevel="0" collapsed="false">
      <c r="A10" s="140" t="s">
        <v>354</v>
      </c>
      <c r="C10" s="87"/>
      <c r="D10" s="87"/>
      <c r="E10" s="212" t="n">
        <f aca="false">+Input!I7</f>
        <v>0</v>
      </c>
      <c r="F10" s="8" t="s">
        <v>351</v>
      </c>
      <c r="G10" s="140" t="s">
        <v>352</v>
      </c>
      <c r="J10" s="213" t="n">
        <f aca="false">+Input!I28</f>
        <v>0</v>
      </c>
      <c r="K10" s="204" t="s">
        <v>355</v>
      </c>
      <c r="L10" s="150" t="n">
        <f aca="false">+J10*10000</f>
        <v>0</v>
      </c>
      <c r="M10" s="150" t="n">
        <v>0</v>
      </c>
      <c r="N10" s="150" t="n">
        <v>0</v>
      </c>
      <c r="O10" s="150" t="n">
        <v>0</v>
      </c>
      <c r="P10" s="150" t="n">
        <v>0</v>
      </c>
      <c r="Q10" s="150" t="n">
        <v>0</v>
      </c>
      <c r="R10" s="214" t="n">
        <f aca="false">SUM(L10:Q10)</f>
        <v>0</v>
      </c>
      <c r="S10" s="215" t="n">
        <f aca="false">IF(R10&gt;=0,R10/1000000,0)</f>
        <v>0</v>
      </c>
      <c r="T10" s="215" t="n">
        <f aca="false">IF(R10&gt;=0,0,R10/1000000)</f>
        <v>0</v>
      </c>
      <c r="V10" s="204" t="s">
        <v>356</v>
      </c>
      <c r="W10" s="87"/>
      <c r="X10" s="87"/>
      <c r="Y10" s="87"/>
      <c r="Z10" s="87"/>
      <c r="AA10" s="118"/>
    </row>
    <row r="11" customFormat="false" ht="12.75" hidden="false" customHeight="true" outlineLevel="0" collapsed="false">
      <c r="A11" s="140" t="s">
        <v>357</v>
      </c>
      <c r="E11" s="216" t="n">
        <v>0</v>
      </c>
      <c r="F11" s="8" t="s">
        <v>351</v>
      </c>
      <c r="G11" s="140" t="s">
        <v>358</v>
      </c>
      <c r="J11" s="213" t="n">
        <f aca="false">+Input!I29</f>
        <v>0</v>
      </c>
      <c r="K11" s="204" t="s">
        <v>359</v>
      </c>
      <c r="L11" s="150" t="n">
        <f aca="false">+J11*10000</f>
        <v>0</v>
      </c>
      <c r="M11" s="150" t="n">
        <v>0</v>
      </c>
      <c r="N11" s="150" t="n">
        <v>0</v>
      </c>
      <c r="O11" s="150" t="n">
        <v>0</v>
      </c>
      <c r="P11" s="150" t="n">
        <v>0</v>
      </c>
      <c r="Q11" s="150" t="n">
        <v>0</v>
      </c>
      <c r="R11" s="214" t="n">
        <f aca="false">SUM(L11:Q11)</f>
        <v>0</v>
      </c>
      <c r="S11" s="215" t="n">
        <f aca="false">IF(R11&gt;=0,R11/1000000,0)</f>
        <v>0</v>
      </c>
      <c r="T11" s="215" t="n">
        <f aca="false">IF(R11&gt;=0,0,R11/1000000)</f>
        <v>0</v>
      </c>
      <c r="V11" s="204" t="s">
        <v>360</v>
      </c>
      <c r="W11" s="87"/>
      <c r="X11" s="87"/>
      <c r="Y11" s="87"/>
      <c r="Z11" s="87"/>
      <c r="AA11" s="118"/>
    </row>
    <row r="12" customFormat="false" ht="12.75" hidden="false" customHeight="true" outlineLevel="0" collapsed="false">
      <c r="A12" s="140" t="s">
        <v>361</v>
      </c>
      <c r="E12" s="216" t="n">
        <v>0</v>
      </c>
      <c r="F12" s="8" t="s">
        <v>351</v>
      </c>
      <c r="G12" s="140" t="s">
        <v>362</v>
      </c>
      <c r="J12" s="213" t="n">
        <f aca="false">+Input!I30</f>
        <v>0</v>
      </c>
      <c r="K12" s="204" t="s">
        <v>363</v>
      </c>
      <c r="L12" s="150" t="n">
        <f aca="false">+J12*10000</f>
        <v>0</v>
      </c>
      <c r="M12" s="150" t="n">
        <v>0</v>
      </c>
      <c r="N12" s="150" t="n">
        <v>0</v>
      </c>
      <c r="O12" s="150" t="n">
        <v>0</v>
      </c>
      <c r="P12" s="150" t="n">
        <v>0</v>
      </c>
      <c r="Q12" s="150" t="n">
        <v>0</v>
      </c>
      <c r="R12" s="214" t="n">
        <f aca="false">SUM(L12:Q12)</f>
        <v>0</v>
      </c>
      <c r="S12" s="215" t="n">
        <f aca="false">IF(R12&gt;=0,R12/1000000,0)</f>
        <v>0</v>
      </c>
      <c r="T12" s="215" t="n">
        <f aca="false">IF(R12&gt;=0,0,R12/1000000)</f>
        <v>0</v>
      </c>
      <c r="V12" s="204"/>
      <c r="W12" s="87"/>
      <c r="X12" s="87"/>
      <c r="Y12" s="87"/>
      <c r="Z12" s="87"/>
      <c r="AA12" s="118"/>
      <c r="AK12" s="150"/>
    </row>
    <row r="13" customFormat="false" ht="12.75" hidden="false" customHeight="true" outlineLevel="0" collapsed="false">
      <c r="A13" s="140" t="s">
        <v>364</v>
      </c>
      <c r="E13" s="216" t="n">
        <v>0</v>
      </c>
      <c r="F13" s="8" t="s">
        <v>351</v>
      </c>
      <c r="J13" s="208" t="s">
        <v>333</v>
      </c>
      <c r="K13" s="204"/>
      <c r="L13" s="87"/>
      <c r="M13" s="87"/>
      <c r="N13" s="87"/>
      <c r="O13" s="87"/>
      <c r="P13" s="87"/>
      <c r="Q13" s="87"/>
      <c r="R13" s="118"/>
      <c r="S13" s="217"/>
      <c r="T13" s="217"/>
      <c r="V13" s="204" t="s">
        <v>365</v>
      </c>
      <c r="W13" s="87"/>
      <c r="X13" s="87"/>
      <c r="Y13" s="22" t="s">
        <v>366</v>
      </c>
      <c r="Z13" s="87"/>
      <c r="AA13" s="118"/>
      <c r="AK13" s="150"/>
    </row>
    <row r="14" customFormat="false" ht="12.75" hidden="false" customHeight="true" outlineLevel="0" collapsed="false">
      <c r="A14" s="140" t="s">
        <v>367</v>
      </c>
      <c r="E14" s="218" t="n">
        <f aca="false">+E159</f>
        <v>0</v>
      </c>
      <c r="F14" s="140" t="s">
        <v>368</v>
      </c>
      <c r="J14" s="208" t="s">
        <v>369</v>
      </c>
      <c r="K14" s="204" t="s">
        <v>370</v>
      </c>
      <c r="L14" s="219" t="n">
        <f aca="false">SUM(L9:L13)/1000000</f>
        <v>0</v>
      </c>
      <c r="M14" s="219" t="n">
        <f aca="false">SUM(M9:M13)/1000000</f>
        <v>0</v>
      </c>
      <c r="N14" s="219" t="n">
        <f aca="false">SUM(N9:N13)/1000000</f>
        <v>0</v>
      </c>
      <c r="O14" s="219" t="n">
        <f aca="false">SUM(O9:O13)/1000000</f>
        <v>0</v>
      </c>
      <c r="P14" s="219" t="n">
        <f aca="false">SUM(P9:P13)/1000000</f>
        <v>0</v>
      </c>
      <c r="Q14" s="219" t="n">
        <f aca="false">SUM(Q9:Q13)/1000000</f>
        <v>0</v>
      </c>
      <c r="R14" s="220" t="n">
        <f aca="false">SUM(R9:R12)/1000000</f>
        <v>0</v>
      </c>
      <c r="S14" s="219" t="n">
        <f aca="false">SUM(S9:S13)</f>
        <v>0</v>
      </c>
      <c r="T14" s="219" t="n">
        <f aca="false">SUM(T9:T13)</f>
        <v>0</v>
      </c>
      <c r="V14" s="204"/>
      <c r="W14" s="87"/>
      <c r="X14" s="87"/>
      <c r="Y14" s="22" t="s">
        <v>371</v>
      </c>
      <c r="Z14" s="87"/>
      <c r="AA14" s="118"/>
    </row>
    <row r="15" customFormat="false" ht="12.75" hidden="false" customHeight="true" outlineLevel="0" collapsed="false">
      <c r="A15" s="140" t="s">
        <v>372</v>
      </c>
      <c r="E15" s="218" t="n">
        <f aca="false">+L159</f>
        <v>0</v>
      </c>
      <c r="F15" s="140" t="s">
        <v>368</v>
      </c>
      <c r="J15" s="208" t="s">
        <v>347</v>
      </c>
      <c r="K15" s="204" t="s">
        <v>373</v>
      </c>
      <c r="L15" s="40" t="n">
        <v>1</v>
      </c>
      <c r="M15" s="40" t="n">
        <v>0</v>
      </c>
      <c r="N15" s="40" t="n">
        <v>0</v>
      </c>
      <c r="O15" s="40" t="n">
        <v>0</v>
      </c>
      <c r="P15" s="40" t="n">
        <v>0</v>
      </c>
      <c r="Q15" s="40" t="n">
        <v>0</v>
      </c>
      <c r="R15" s="221" t="n">
        <f aca="false">IF(R16=0,0,R17/R16)</f>
        <v>0</v>
      </c>
      <c r="S15" s="222" t="str">
        <f aca="false">IF(SUM(S14:T14)-R14=0,"-",SUM(S14:T14)-R14)</f>
        <v>-</v>
      </c>
      <c r="T15" s="217"/>
      <c r="V15" s="204"/>
      <c r="W15" s="22" t="s">
        <v>374</v>
      </c>
      <c r="X15" s="22" t="s">
        <v>375</v>
      </c>
      <c r="Y15" s="28" t="s">
        <v>376</v>
      </c>
      <c r="Z15" s="87"/>
      <c r="AA15" s="118"/>
    </row>
    <row r="16" customFormat="false" ht="12.75" hidden="false" customHeight="true" outlineLevel="0" collapsed="false">
      <c r="A16" s="140" t="s">
        <v>377</v>
      </c>
      <c r="E16" s="218" t="n">
        <f aca="false">+E185</f>
        <v>0</v>
      </c>
      <c r="F16" s="140" t="s">
        <v>368</v>
      </c>
      <c r="I16" s="223"/>
      <c r="J16" s="213" t="n">
        <f aca="false">+Input!I32</f>
        <v>0</v>
      </c>
      <c r="K16" s="204" t="s">
        <v>378</v>
      </c>
      <c r="L16" s="224" t="n">
        <f aca="false">+J16/100</f>
        <v>0</v>
      </c>
      <c r="M16" s="224" t="n">
        <v>0</v>
      </c>
      <c r="N16" s="224" t="n">
        <v>0</v>
      </c>
      <c r="O16" s="224" t="n">
        <v>0</v>
      </c>
      <c r="P16" s="224" t="n">
        <v>0</v>
      </c>
      <c r="Q16" s="224" t="n">
        <v>0</v>
      </c>
      <c r="R16" s="396" t="n">
        <f aca="false">SUM(L16:Q16)</f>
        <v>0</v>
      </c>
      <c r="S16" s="226"/>
      <c r="T16" s="217"/>
      <c r="U16" s="87"/>
      <c r="V16" s="204" t="s">
        <v>379</v>
      </c>
      <c r="W16" s="87" t="n">
        <v>0</v>
      </c>
      <c r="X16" s="87" t="n">
        <v>0</v>
      </c>
      <c r="Y16" s="87" t="n">
        <f aca="false">(X16-W16)/1000000</f>
        <v>0</v>
      </c>
      <c r="Z16" s="87"/>
      <c r="AA16" s="118"/>
      <c r="AB16" s="87"/>
      <c r="AC16" s="87"/>
      <c r="AD16" s="87"/>
      <c r="AE16" s="87"/>
      <c r="AF16" s="87"/>
      <c r="AG16" s="87"/>
      <c r="AH16" s="87"/>
      <c r="AI16" s="87"/>
      <c r="AJ16" s="87"/>
      <c r="AK16" s="87"/>
    </row>
    <row r="17" customFormat="false" ht="12.75" hidden="false" customHeight="true" outlineLevel="0" collapsed="false">
      <c r="E17" s="218"/>
      <c r="I17" s="223"/>
      <c r="J17" s="223"/>
      <c r="K17" s="227"/>
      <c r="L17" s="228" t="n">
        <f aca="false">SUM(L15*L16)</f>
        <v>0</v>
      </c>
      <c r="M17" s="228" t="n">
        <f aca="false">SUM(M15*M16)</f>
        <v>0</v>
      </c>
      <c r="N17" s="228" t="n">
        <f aca="false">SUM(N15*N16)</f>
        <v>0</v>
      </c>
      <c r="O17" s="228" t="n">
        <f aca="false">SUM(O15*O16)</f>
        <v>0</v>
      </c>
      <c r="P17" s="228" t="n">
        <f aca="false">SUM(P15*P16)</f>
        <v>0</v>
      </c>
      <c r="Q17" s="228" t="n">
        <f aca="false">SUM(Q15*Q16)</f>
        <v>0</v>
      </c>
      <c r="R17" s="229" t="n">
        <f aca="false">SUM(L17:Q17)</f>
        <v>0</v>
      </c>
      <c r="S17" s="0"/>
      <c r="T17" s="0"/>
      <c r="U17" s="87"/>
      <c r="V17" s="204" t="s">
        <v>380</v>
      </c>
      <c r="W17" s="87" t="n">
        <v>0</v>
      </c>
      <c r="X17" s="87" t="n">
        <v>0</v>
      </c>
      <c r="Y17" s="87" t="n">
        <f aca="false">(X17-W17)/1000000</f>
        <v>0</v>
      </c>
      <c r="Z17" s="87"/>
      <c r="AA17" s="118"/>
      <c r="AB17" s="87"/>
      <c r="AC17" s="87"/>
      <c r="AD17" s="87"/>
      <c r="AE17" s="87"/>
      <c r="AF17" s="87"/>
      <c r="AG17" s="87"/>
      <c r="AH17" s="87"/>
      <c r="AI17" s="87"/>
      <c r="AJ17" s="87"/>
      <c r="AK17" s="87"/>
    </row>
    <row r="18" customFormat="false" ht="12.75" hidden="false" customHeight="true" outlineLevel="0" collapsed="false">
      <c r="E18" s="218"/>
      <c r="I18" s="223"/>
      <c r="J18" s="223"/>
      <c r="K18" s="209" t="s">
        <v>381</v>
      </c>
      <c r="L18" s="87"/>
      <c r="M18" s="87"/>
      <c r="N18" s="87"/>
      <c r="O18" s="87"/>
      <c r="P18" s="87"/>
      <c r="Q18" s="72"/>
      <c r="R18" s="118"/>
      <c r="S18" s="215"/>
      <c r="T18" s="215"/>
      <c r="U18" s="87"/>
      <c r="V18" s="204" t="s">
        <v>382</v>
      </c>
      <c r="W18" s="87" t="n">
        <f aca="false">W16+W17</f>
        <v>0</v>
      </c>
      <c r="X18" s="87" t="n">
        <f aca="false">X16+X17</f>
        <v>0</v>
      </c>
      <c r="Y18" s="87" t="n">
        <f aca="false">Y16+Y17</f>
        <v>0</v>
      </c>
      <c r="Z18" s="87"/>
      <c r="AA18" s="118"/>
      <c r="AB18" s="87"/>
      <c r="AC18" s="87"/>
      <c r="AD18" s="87"/>
      <c r="AE18" s="87"/>
      <c r="AF18" s="87"/>
      <c r="AG18" s="87"/>
      <c r="AH18" s="87"/>
      <c r="AI18" s="87"/>
      <c r="AJ18" s="87"/>
      <c r="AK18" s="87"/>
    </row>
    <row r="19" customFormat="false" ht="12.75" hidden="false" customHeight="true" outlineLevel="0" collapsed="false">
      <c r="A19" s="142" t="s">
        <v>186</v>
      </c>
      <c r="E19" s="230" t="n">
        <f aca="false">SUM(E9:E16)</f>
        <v>0</v>
      </c>
      <c r="I19" s="87"/>
      <c r="J19" s="87"/>
      <c r="K19" s="204" t="s">
        <v>353</v>
      </c>
      <c r="L19" s="150" t="n">
        <v>0</v>
      </c>
      <c r="M19" s="150" t="n">
        <v>0</v>
      </c>
      <c r="N19" s="150" t="n">
        <v>0</v>
      </c>
      <c r="O19" s="150" t="n">
        <v>0</v>
      </c>
      <c r="P19" s="150" t="n">
        <v>0</v>
      </c>
      <c r="Q19" s="150" t="n">
        <v>0</v>
      </c>
      <c r="R19" s="214" t="n">
        <f aca="false">SUM(L19:Q19)</f>
        <v>0</v>
      </c>
      <c r="S19" s="215" t="n">
        <f aca="false">IF(R19&gt;=0,R19/1000000,0)</f>
        <v>0</v>
      </c>
      <c r="T19" s="215" t="n">
        <f aca="false">IF(R19&gt;=0,0,R19/1000000)</f>
        <v>0</v>
      </c>
      <c r="U19" s="87"/>
      <c r="V19" s="204"/>
      <c r="W19" s="87"/>
      <c r="X19" s="87"/>
      <c r="Y19" s="87"/>
      <c r="Z19" s="87"/>
      <c r="AA19" s="118"/>
      <c r="AB19" s="87"/>
      <c r="AC19" s="87"/>
      <c r="AD19" s="87"/>
      <c r="AE19" s="87"/>
      <c r="AF19" s="87"/>
      <c r="AG19" s="87"/>
      <c r="AH19" s="87"/>
      <c r="AI19" s="150"/>
      <c r="AJ19" s="87"/>
      <c r="AK19" s="87"/>
    </row>
    <row r="20" customFormat="false" ht="12.75" hidden="false" customHeight="true" outlineLevel="0" collapsed="false">
      <c r="I20" s="87"/>
      <c r="J20" s="87"/>
      <c r="K20" s="204" t="s">
        <v>355</v>
      </c>
      <c r="L20" s="150" t="n">
        <v>0</v>
      </c>
      <c r="M20" s="150" t="n">
        <v>0</v>
      </c>
      <c r="N20" s="150" t="n">
        <v>0</v>
      </c>
      <c r="O20" s="150" t="n">
        <v>0</v>
      </c>
      <c r="P20" s="150" t="n">
        <v>0</v>
      </c>
      <c r="Q20" s="150" t="n">
        <v>0</v>
      </c>
      <c r="R20" s="214" t="n">
        <f aca="false">SUM(L20:Q20)</f>
        <v>0</v>
      </c>
      <c r="S20" s="215" t="n">
        <f aca="false">IF(R20&gt;=0,R20/1000000,0)</f>
        <v>0</v>
      </c>
      <c r="T20" s="215" t="n">
        <f aca="false">IF(R20&gt;=0,0,R20/1000000)</f>
        <v>0</v>
      </c>
      <c r="U20" s="87"/>
      <c r="V20" s="204" t="s">
        <v>383</v>
      </c>
      <c r="W20" s="87"/>
      <c r="X20" s="87"/>
      <c r="Y20" s="87"/>
      <c r="Z20" s="87" t="n">
        <f aca="false">SUM(E19)</f>
        <v>0</v>
      </c>
      <c r="AA20" s="118"/>
      <c r="AB20" s="87"/>
      <c r="AC20" s="87"/>
      <c r="AD20" s="87"/>
      <c r="AE20" s="87"/>
      <c r="AF20" s="87"/>
      <c r="AG20" s="87"/>
      <c r="AH20" s="87"/>
      <c r="AI20" s="150"/>
      <c r="AJ20" s="87"/>
      <c r="AK20" s="87"/>
    </row>
    <row r="21" customFormat="false" ht="12.75" hidden="false" customHeight="true" outlineLevel="0" collapsed="false">
      <c r="A21" s="205" t="s">
        <v>384</v>
      </c>
      <c r="I21" s="87"/>
      <c r="J21" s="87"/>
      <c r="K21" s="204" t="s">
        <v>359</v>
      </c>
      <c r="L21" s="150" t="n">
        <v>0</v>
      </c>
      <c r="M21" s="150" t="n">
        <v>0</v>
      </c>
      <c r="N21" s="150" t="n">
        <v>0</v>
      </c>
      <c r="O21" s="150" t="n">
        <v>0</v>
      </c>
      <c r="P21" s="150" t="n">
        <v>0</v>
      </c>
      <c r="Q21" s="150" t="n">
        <v>0</v>
      </c>
      <c r="R21" s="214" t="n">
        <f aca="false">SUM(L21:Q21)</f>
        <v>0</v>
      </c>
      <c r="S21" s="215" t="n">
        <f aca="false">IF(R21&gt;=0,R21/1000000,0)</f>
        <v>0</v>
      </c>
      <c r="T21" s="215" t="n">
        <f aca="false">IF(R21&gt;=0,0,R21/1000000)</f>
        <v>0</v>
      </c>
      <c r="U21" s="72"/>
      <c r="V21" s="231"/>
      <c r="W21" s="232"/>
      <c r="X21" s="232"/>
      <c r="Y21" s="232"/>
      <c r="Z21" s="232"/>
      <c r="AA21" s="233"/>
      <c r="AB21" s="72"/>
      <c r="AC21" s="72"/>
      <c r="AD21" s="72"/>
      <c r="AE21" s="72"/>
      <c r="AF21" s="72"/>
      <c r="AG21" s="72"/>
      <c r="AH21" s="72"/>
      <c r="AI21" s="9"/>
      <c r="AJ21" s="87"/>
      <c r="AK21" s="87"/>
    </row>
    <row r="22" customFormat="false" ht="12.75" hidden="false" customHeight="true" outlineLevel="0" collapsed="false">
      <c r="A22" s="140" t="s">
        <v>385</v>
      </c>
      <c r="E22" s="234" t="n">
        <v>0</v>
      </c>
      <c r="F22" s="8" t="s">
        <v>351</v>
      </c>
      <c r="G22" s="87"/>
      <c r="I22" s="87"/>
      <c r="J22" s="87"/>
      <c r="K22" s="204" t="s">
        <v>363</v>
      </c>
      <c r="L22" s="150" t="n">
        <v>0</v>
      </c>
      <c r="M22" s="150" t="n">
        <v>0</v>
      </c>
      <c r="N22" s="150" t="n">
        <v>0</v>
      </c>
      <c r="O22" s="150" t="n">
        <v>0</v>
      </c>
      <c r="P22" s="150" t="n">
        <v>0</v>
      </c>
      <c r="Q22" s="150" t="n">
        <v>0</v>
      </c>
      <c r="R22" s="214" t="n">
        <f aca="false">SUM(L22:Q22)</f>
        <v>0</v>
      </c>
      <c r="S22" s="215" t="n">
        <f aca="false">IF(R22&gt;=0,R22/1000000,0)</f>
        <v>0</v>
      </c>
      <c r="T22" s="215" t="n">
        <f aca="false">IF(R22&gt;=0,0,R22/1000000)</f>
        <v>0</v>
      </c>
      <c r="U22" s="87"/>
      <c r="V22" s="87"/>
      <c r="W22" s="87"/>
      <c r="X22" s="87"/>
      <c r="Y22" s="87"/>
      <c r="Z22" s="87"/>
      <c r="AA22" s="87"/>
      <c r="AB22" s="87"/>
      <c r="AC22" s="87"/>
      <c r="AD22" s="87"/>
      <c r="AE22" s="87"/>
      <c r="AF22" s="87"/>
      <c r="AG22" s="87"/>
      <c r="AH22" s="87"/>
      <c r="AI22" s="9"/>
      <c r="AJ22" s="87"/>
      <c r="AK22" s="87"/>
    </row>
    <row r="23" customFormat="false" ht="12.75" hidden="false" customHeight="true" outlineLevel="0" collapsed="false">
      <c r="A23" s="140" t="s">
        <v>386</v>
      </c>
      <c r="E23" s="216" t="n">
        <f aca="false">B63</f>
        <v>0</v>
      </c>
      <c r="F23" s="8" t="s">
        <v>351</v>
      </c>
      <c r="G23" s="87"/>
      <c r="I23" s="87"/>
      <c r="J23" s="87"/>
      <c r="K23" s="204"/>
      <c r="L23" s="87"/>
      <c r="M23" s="87"/>
      <c r="N23" s="87"/>
      <c r="O23" s="87"/>
      <c r="P23" s="87"/>
      <c r="Q23" s="87"/>
      <c r="R23" s="118"/>
      <c r="S23" s="217"/>
      <c r="T23" s="217"/>
      <c r="U23" s="87"/>
      <c r="V23" s="87"/>
      <c r="W23" s="87"/>
      <c r="X23" s="87"/>
      <c r="Y23" s="87"/>
      <c r="Z23" s="87"/>
      <c r="AA23" s="87"/>
      <c r="AB23" s="87"/>
      <c r="AC23" s="87"/>
      <c r="AD23" s="87"/>
      <c r="AE23" s="87"/>
      <c r="AF23" s="87"/>
      <c r="AG23" s="87"/>
      <c r="AH23" s="87"/>
      <c r="AI23" s="9"/>
      <c r="AJ23" s="87"/>
      <c r="AK23" s="87"/>
    </row>
    <row r="24" customFormat="false" ht="12.75" hidden="false" customHeight="true" outlineLevel="0" collapsed="false">
      <c r="A24" s="140" t="s">
        <v>387</v>
      </c>
      <c r="E24" s="235" t="n">
        <f aca="false">E22+E23</f>
        <v>0</v>
      </c>
      <c r="F24" s="140" t="s">
        <v>368</v>
      </c>
      <c r="I24" s="87"/>
      <c r="J24" s="87"/>
      <c r="K24" s="204" t="s">
        <v>370</v>
      </c>
      <c r="L24" s="219" t="n">
        <f aca="false">SUM(L19:L23)/1000000</f>
        <v>0</v>
      </c>
      <c r="M24" s="219" t="n">
        <f aca="false">SUM(M19:M23)/1000000</f>
        <v>0</v>
      </c>
      <c r="N24" s="219" t="n">
        <f aca="false">SUM(N19:N23)/1000000</f>
        <v>0</v>
      </c>
      <c r="O24" s="219" t="n">
        <f aca="false">SUM(O19:O23)/1000000</f>
        <v>0</v>
      </c>
      <c r="P24" s="219" t="n">
        <f aca="false">SUM(P19:P23)/1000000</f>
        <v>0</v>
      </c>
      <c r="Q24" s="219" t="n">
        <f aca="false">SUM(Q19:Q23)/1000000</f>
        <v>0</v>
      </c>
      <c r="R24" s="220" t="n">
        <f aca="false">SUM(R19:R22)/1000000</f>
        <v>0</v>
      </c>
      <c r="S24" s="219" t="n">
        <f aca="false">SUM(S19:S23)</f>
        <v>0</v>
      </c>
      <c r="T24" s="219" t="n">
        <f aca="false">SUM(T19:T23)</f>
        <v>0</v>
      </c>
      <c r="U24" s="72"/>
      <c r="V24" s="72"/>
      <c r="W24" s="72"/>
      <c r="X24" s="72"/>
      <c r="Y24" s="72"/>
      <c r="Z24" s="72"/>
      <c r="AA24" s="72"/>
      <c r="AB24" s="72"/>
      <c r="AC24" s="72"/>
      <c r="AD24" s="72"/>
      <c r="AE24" s="72"/>
      <c r="AF24" s="72"/>
      <c r="AG24" s="72"/>
      <c r="AH24" s="72"/>
      <c r="AI24" s="9"/>
      <c r="AJ24" s="87"/>
      <c r="AK24" s="87"/>
    </row>
    <row r="25" customFormat="false" ht="12.75" hidden="false" customHeight="true" outlineLevel="0" collapsed="false">
      <c r="A25" s="140" t="s">
        <v>388</v>
      </c>
      <c r="E25" s="218" t="n">
        <f aca="false">-M214</f>
        <v>-0</v>
      </c>
      <c r="I25" s="87"/>
      <c r="J25" s="87"/>
      <c r="K25" s="231"/>
      <c r="L25" s="232"/>
      <c r="M25" s="232"/>
      <c r="N25" s="232"/>
      <c r="O25" s="232"/>
      <c r="P25" s="232"/>
      <c r="Q25" s="232"/>
      <c r="R25" s="233"/>
      <c r="S25" s="72"/>
      <c r="T25" s="72"/>
      <c r="U25" s="87"/>
      <c r="V25" s="87"/>
      <c r="W25" s="87"/>
      <c r="X25" s="87"/>
      <c r="Y25" s="87"/>
      <c r="Z25" s="87"/>
      <c r="AA25" s="87"/>
      <c r="AB25" s="87"/>
      <c r="AC25" s="87"/>
      <c r="AD25" s="87"/>
      <c r="AE25" s="87"/>
      <c r="AF25" s="87"/>
      <c r="AG25" s="87"/>
      <c r="AH25" s="87"/>
      <c r="AI25" s="9"/>
      <c r="AJ25" s="87"/>
      <c r="AK25" s="87"/>
    </row>
    <row r="26" customFormat="false" ht="12.75" hidden="false" customHeight="true" outlineLevel="0" collapsed="false">
      <c r="A26" s="142" t="s">
        <v>389</v>
      </c>
      <c r="E26" s="236" t="n">
        <f aca="false">E24+E25</f>
        <v>0</v>
      </c>
      <c r="I26" s="87"/>
      <c r="J26" s="87"/>
      <c r="K26" s="8"/>
      <c r="L26" s="8"/>
      <c r="M26" s="8"/>
      <c r="N26" s="8"/>
      <c r="O26" s="8"/>
      <c r="P26" s="8"/>
      <c r="Q26" s="8"/>
      <c r="R26" s="8"/>
      <c r="S26" s="87"/>
      <c r="T26" s="87"/>
      <c r="U26" s="87"/>
      <c r="V26" s="87"/>
      <c r="W26" s="87"/>
      <c r="X26" s="87"/>
      <c r="Y26" s="87"/>
      <c r="Z26" s="87"/>
      <c r="AA26" s="87"/>
      <c r="AB26" s="87"/>
      <c r="AC26" s="87"/>
      <c r="AD26" s="87"/>
      <c r="AE26" s="87"/>
      <c r="AF26" s="87"/>
      <c r="AG26" s="87"/>
      <c r="AH26" s="87"/>
      <c r="AI26" s="9"/>
      <c r="AJ26" s="87"/>
      <c r="AK26" s="87"/>
    </row>
    <row r="27" customFormat="false" ht="12.75" hidden="false" customHeight="true" outlineLevel="0" collapsed="false">
      <c r="G27" s="87"/>
      <c r="I27" s="87"/>
      <c r="J27" s="87"/>
      <c r="K27" s="237"/>
      <c r="L27" s="196"/>
      <c r="M27" s="196"/>
      <c r="N27" s="196"/>
      <c r="O27" s="196"/>
      <c r="P27" s="196"/>
      <c r="Q27" s="238"/>
      <c r="R27" s="239"/>
      <c r="S27" s="87"/>
      <c r="T27" s="87"/>
      <c r="U27" s="87"/>
      <c r="V27" s="87"/>
      <c r="W27" s="87"/>
      <c r="X27" s="87"/>
      <c r="Y27" s="87"/>
      <c r="Z27" s="87"/>
      <c r="AA27" s="87"/>
      <c r="AB27" s="87"/>
      <c r="AC27" s="87"/>
      <c r="AD27" s="87"/>
      <c r="AE27" s="87"/>
      <c r="AF27" s="87"/>
      <c r="AG27" s="87"/>
      <c r="AH27" s="87"/>
      <c r="AI27" s="87"/>
      <c r="AJ27" s="87"/>
      <c r="AK27" s="87"/>
    </row>
    <row r="28" customFormat="false" ht="12.75" hidden="false" customHeight="true" outlineLevel="0" collapsed="false">
      <c r="A28" s="205" t="s">
        <v>390</v>
      </c>
      <c r="E28" s="87"/>
      <c r="I28" s="87"/>
      <c r="J28" s="87"/>
      <c r="K28" s="240" t="s">
        <v>391</v>
      </c>
      <c r="L28" s="240"/>
      <c r="M28" s="241" t="s">
        <v>392</v>
      </c>
      <c r="N28" s="241" t="s">
        <v>393</v>
      </c>
      <c r="O28" s="87"/>
      <c r="P28" s="87"/>
      <c r="Q28" s="87"/>
      <c r="R28" s="118"/>
      <c r="S28" s="87"/>
      <c r="T28" s="87"/>
      <c r="U28" s="87"/>
      <c r="V28" s="87"/>
      <c r="W28" s="87"/>
      <c r="X28" s="87"/>
      <c r="Y28" s="87"/>
      <c r="Z28" s="87"/>
      <c r="AA28" s="87"/>
      <c r="AB28" s="87"/>
      <c r="AC28" s="87"/>
      <c r="AD28" s="87"/>
      <c r="AE28" s="87"/>
      <c r="AF28" s="87"/>
      <c r="AG28" s="87"/>
      <c r="AH28" s="87"/>
      <c r="AI28" s="87"/>
      <c r="AJ28" s="87"/>
      <c r="AK28" s="87"/>
    </row>
    <row r="29" customFormat="false" ht="12.75" hidden="false" customHeight="true" outlineLevel="0" collapsed="false">
      <c r="A29" s="140" t="s">
        <v>394</v>
      </c>
      <c r="E29" s="234" t="n">
        <v>0</v>
      </c>
      <c r="F29" s="140" t="s">
        <v>395</v>
      </c>
      <c r="I29" s="87"/>
      <c r="J29" s="87"/>
      <c r="K29" s="204" t="s">
        <v>381</v>
      </c>
      <c r="L29" s="87"/>
      <c r="M29" s="87"/>
      <c r="N29" s="87"/>
      <c r="O29" s="87"/>
      <c r="P29" s="87"/>
      <c r="Q29" s="72"/>
      <c r="R29" s="242"/>
      <c r="S29" s="87"/>
      <c r="T29" s="87"/>
      <c r="U29" s="87"/>
      <c r="V29" s="87"/>
      <c r="W29" s="87"/>
      <c r="X29" s="87"/>
      <c r="Y29" s="87"/>
      <c r="Z29" s="87"/>
      <c r="AA29" s="87"/>
      <c r="AB29" s="87"/>
      <c r="AC29" s="87"/>
      <c r="AD29" s="87"/>
      <c r="AE29" s="87"/>
      <c r="AF29" s="87"/>
      <c r="AG29" s="87"/>
      <c r="AH29" s="87"/>
      <c r="AI29" s="87"/>
      <c r="AJ29" s="87"/>
      <c r="AK29" s="87"/>
    </row>
    <row r="30" customFormat="false" ht="12.75" hidden="false" customHeight="true" outlineLevel="0" collapsed="false">
      <c r="A30" s="140" t="s">
        <v>396</v>
      </c>
      <c r="E30" s="243" t="n">
        <f aca="false">B61</f>
        <v>0</v>
      </c>
      <c r="F30" s="140" t="s">
        <v>397</v>
      </c>
      <c r="I30" s="87"/>
      <c r="J30" s="87"/>
      <c r="K30" s="204" t="s">
        <v>398</v>
      </c>
      <c r="L30" s="87"/>
      <c r="M30" s="150" t="n">
        <v>0</v>
      </c>
      <c r="N30" s="150"/>
      <c r="O30" s="87" t="s">
        <v>395</v>
      </c>
      <c r="P30" s="87"/>
      <c r="Q30" s="87"/>
      <c r="R30" s="118"/>
      <c r="S30" s="87"/>
      <c r="T30" s="87"/>
      <c r="U30" s="87"/>
      <c r="V30" s="87"/>
      <c r="W30" s="87"/>
      <c r="X30" s="87"/>
      <c r="Y30" s="87"/>
      <c r="Z30" s="87"/>
      <c r="AA30" s="87"/>
      <c r="AB30" s="87"/>
      <c r="AC30" s="87"/>
      <c r="AD30" s="87"/>
      <c r="AE30" s="87"/>
      <c r="AF30" s="87"/>
      <c r="AG30" s="87"/>
      <c r="AH30" s="87"/>
      <c r="AI30" s="87"/>
      <c r="AJ30" s="87"/>
      <c r="AK30" s="87"/>
    </row>
    <row r="31" customFormat="false" ht="12.75" hidden="false" customHeight="true" outlineLevel="0" collapsed="false">
      <c r="A31" s="140" t="s">
        <v>399</v>
      </c>
      <c r="E31" s="218" t="n">
        <f aca="false">B102</f>
        <v>0</v>
      </c>
      <c r="F31" s="140" t="s">
        <v>397</v>
      </c>
      <c r="I31" s="87"/>
      <c r="J31" s="87"/>
      <c r="K31" s="204" t="s">
        <v>400</v>
      </c>
      <c r="L31" s="87"/>
      <c r="M31" s="150" t="n">
        <v>0</v>
      </c>
      <c r="N31" s="9" t="n">
        <f aca="false">M31</f>
        <v>0</v>
      </c>
      <c r="O31" s="87" t="s">
        <v>395</v>
      </c>
      <c r="P31" s="87"/>
      <c r="Q31" s="87"/>
      <c r="R31" s="118"/>
      <c r="S31" s="87"/>
      <c r="T31" s="87"/>
      <c r="U31" s="87"/>
      <c r="V31" s="87"/>
      <c r="W31" s="87"/>
      <c r="X31" s="87"/>
      <c r="Y31" s="87"/>
      <c r="Z31" s="87"/>
      <c r="AA31" s="87"/>
      <c r="AB31" s="87"/>
      <c r="AC31" s="87"/>
      <c r="AD31" s="87"/>
      <c r="AE31" s="87"/>
      <c r="AF31" s="87"/>
      <c r="AG31" s="87"/>
      <c r="AH31" s="87"/>
      <c r="AI31" s="72"/>
      <c r="AJ31" s="87"/>
      <c r="AK31" s="87"/>
    </row>
    <row r="32" customFormat="false" ht="12.75" hidden="false" customHeight="true" outlineLevel="0" collapsed="false">
      <c r="A32" s="140" t="s">
        <v>401</v>
      </c>
      <c r="E32" s="243" t="n">
        <f aca="false">B118</f>
        <v>0</v>
      </c>
      <c r="F32" s="140" t="s">
        <v>397</v>
      </c>
      <c r="K32" s="204" t="s">
        <v>402</v>
      </c>
      <c r="L32" s="87"/>
      <c r="M32" s="150" t="n">
        <v>0</v>
      </c>
      <c r="N32" s="9"/>
      <c r="O32" s="87" t="s">
        <v>395</v>
      </c>
      <c r="P32" s="87"/>
      <c r="Q32" s="87"/>
      <c r="R32" s="118"/>
      <c r="AI32" s="8"/>
    </row>
    <row r="33" customFormat="false" ht="12.75" hidden="false" customHeight="true" outlineLevel="0" collapsed="false">
      <c r="A33" s="140" t="s">
        <v>403</v>
      </c>
      <c r="E33" s="218" t="n">
        <f aca="false">+B67</f>
        <v>0</v>
      </c>
      <c r="F33" s="140" t="s">
        <v>397</v>
      </c>
      <c r="K33" s="204"/>
      <c r="L33" s="72"/>
      <c r="M33" s="9"/>
      <c r="N33" s="9"/>
      <c r="O33" s="87"/>
      <c r="P33" s="87"/>
      <c r="Q33" s="87"/>
      <c r="R33" s="118"/>
    </row>
    <row r="34" customFormat="false" ht="12.75" hidden="false" customHeight="true" outlineLevel="0" collapsed="false">
      <c r="A34" s="140" t="s">
        <v>404</v>
      </c>
      <c r="E34" s="218" t="n">
        <f aca="false">SUM(G34:G35)</f>
        <v>0</v>
      </c>
      <c r="F34" s="140" t="s">
        <v>397</v>
      </c>
      <c r="G34" s="244" t="n">
        <f aca="false">-B69</f>
        <v>-0</v>
      </c>
      <c r="H34" s="140" t="s">
        <v>405</v>
      </c>
      <c r="K34" s="204" t="s">
        <v>406</v>
      </c>
      <c r="L34" s="87"/>
      <c r="M34" s="9" t="n">
        <f aca="false">B76</f>
        <v>0</v>
      </c>
      <c r="N34" s="9" t="n">
        <f aca="false">B63</f>
        <v>0</v>
      </c>
      <c r="O34" s="87" t="s">
        <v>407</v>
      </c>
      <c r="P34" s="87"/>
      <c r="Q34" s="87"/>
      <c r="R34" s="118"/>
    </row>
    <row r="35" customFormat="false" ht="12.75" hidden="false" customHeight="true" outlineLevel="0" collapsed="false">
      <c r="A35" s="140" t="s">
        <v>408</v>
      </c>
      <c r="E35" s="218" t="n">
        <f aca="false">F238</f>
        <v>0</v>
      </c>
      <c r="F35" s="140" t="s">
        <v>397</v>
      </c>
      <c r="G35" s="245" t="n">
        <f aca="false">SUM(B58+B59)*-1</f>
        <v>-0</v>
      </c>
      <c r="H35" s="140" t="s">
        <v>409</v>
      </c>
      <c r="K35" s="204"/>
      <c r="L35" s="87"/>
      <c r="M35" s="9"/>
      <c r="N35" s="9"/>
      <c r="O35" s="87"/>
      <c r="P35" s="87"/>
      <c r="Q35" s="87"/>
      <c r="R35" s="118"/>
    </row>
    <row r="36" customFormat="false" ht="12.75" hidden="false" customHeight="true" outlineLevel="0" collapsed="false">
      <c r="A36" s="142" t="s">
        <v>410</v>
      </c>
      <c r="E36" s="230" t="n">
        <f aca="false">SUM(E29:E35)</f>
        <v>0</v>
      </c>
      <c r="K36" s="204" t="s">
        <v>268</v>
      </c>
      <c r="L36" s="72"/>
      <c r="M36" s="9" t="n">
        <f aca="false">SUM(M30:M34)</f>
        <v>0</v>
      </c>
      <c r="N36" s="9" t="n">
        <f aca="false">SUM(N30:N34)</f>
        <v>0</v>
      </c>
      <c r="O36" s="87"/>
      <c r="P36" s="87"/>
      <c r="Q36" s="87"/>
      <c r="R36" s="118"/>
    </row>
    <row r="37" customFormat="false" ht="12.75" hidden="false" customHeight="true" outlineLevel="0" collapsed="false">
      <c r="K37" s="246"/>
      <c r="L37" s="72"/>
      <c r="M37" s="72"/>
      <c r="N37" s="72"/>
      <c r="O37" s="87"/>
      <c r="P37" s="87"/>
      <c r="Q37" s="87"/>
      <c r="R37" s="118"/>
    </row>
    <row r="38" customFormat="false" ht="12.75" hidden="false" customHeight="true" outlineLevel="0" collapsed="false">
      <c r="A38" s="205" t="s">
        <v>411</v>
      </c>
      <c r="C38" s="150"/>
      <c r="E38" s="230" t="n">
        <f aca="false">+E36+E26+E19</f>
        <v>0</v>
      </c>
      <c r="K38" s="204"/>
      <c r="L38" s="247" t="s">
        <v>412</v>
      </c>
      <c r="M38" s="64" t="n">
        <f aca="false">M36-E38</f>
        <v>0</v>
      </c>
      <c r="N38" s="64" t="n">
        <f aca="false">+N36-E26</f>
        <v>0</v>
      </c>
      <c r="O38" s="87"/>
      <c r="P38" s="87"/>
      <c r="Q38" s="87"/>
      <c r="R38" s="118"/>
      <c r="X38" s="140" t="n">
        <f aca="false">M38</f>
        <v>0</v>
      </c>
      <c r="AN38" s="8"/>
      <c r="AO38" s="8"/>
      <c r="AP38" s="8"/>
      <c r="AQ38" s="8"/>
      <c r="AR38" s="8"/>
      <c r="AS38" s="8"/>
    </row>
    <row r="39" customFormat="false" ht="12.75" hidden="false" customHeight="true" outlineLevel="0" collapsed="false">
      <c r="K39" s="248"/>
      <c r="L39" s="249"/>
      <c r="M39" s="249"/>
      <c r="N39" s="250"/>
      <c r="O39" s="249"/>
      <c r="P39" s="249"/>
      <c r="Q39" s="249"/>
      <c r="R39" s="251"/>
      <c r="AJ39" s="8"/>
      <c r="AK39" s="8"/>
      <c r="AN39" s="8"/>
      <c r="AO39" s="8"/>
      <c r="AP39" s="8"/>
      <c r="AQ39" s="8"/>
      <c r="AR39" s="8"/>
      <c r="AS39" s="8"/>
    </row>
    <row r="40" customFormat="false" ht="12.75" hidden="false" customHeight="true" outlineLevel="0" collapsed="false">
      <c r="K40" s="87"/>
      <c r="L40" s="87"/>
      <c r="M40" s="87"/>
      <c r="N40" s="87"/>
      <c r="O40" s="87"/>
      <c r="P40" s="87"/>
      <c r="AJ40" s="8"/>
      <c r="AK40" s="8"/>
      <c r="AN40" s="8"/>
      <c r="AO40" s="8"/>
      <c r="AP40" s="8"/>
      <c r="AQ40" s="8"/>
      <c r="AR40" s="8"/>
      <c r="AS40" s="8"/>
    </row>
    <row r="41" customFormat="false" ht="12.75" hidden="false" customHeight="true" outlineLevel="0" collapsed="false">
      <c r="A41" s="252" t="s">
        <v>413</v>
      </c>
      <c r="B41" s="252"/>
      <c r="K41" s="8"/>
      <c r="L41" s="8"/>
      <c r="M41" s="10"/>
      <c r="N41" s="8"/>
      <c r="O41" s="8"/>
      <c r="P41" s="8"/>
      <c r="X41" s="87"/>
      <c r="AJ41" s="8"/>
      <c r="AK41" s="8"/>
      <c r="AN41" s="8"/>
      <c r="AO41" s="8"/>
      <c r="AP41" s="8"/>
      <c r="AQ41" s="8"/>
      <c r="AR41" s="8"/>
      <c r="AS41" s="8"/>
    </row>
    <row r="42" customFormat="false" ht="12.75" hidden="false" customHeight="true" outlineLevel="0" collapsed="false">
      <c r="B42" s="8"/>
      <c r="AI42" s="254" t="s">
        <v>246</v>
      </c>
      <c r="AJ42" s="254"/>
      <c r="AK42" s="8"/>
      <c r="AN42" s="8"/>
      <c r="AO42" s="8"/>
      <c r="AP42" s="8"/>
      <c r="AQ42" s="8"/>
      <c r="AR42" s="8"/>
      <c r="AS42" s="8"/>
    </row>
    <row r="43" customFormat="false" ht="12.75" hidden="false" customHeight="true" outlineLevel="0" collapsed="false">
      <c r="A43" s="255"/>
      <c r="B43" s="256" t="s">
        <v>414</v>
      </c>
      <c r="C43" s="257" t="n">
        <f aca="false">SUM(C47:C71)-C61-C68-C69</f>
        <v>0</v>
      </c>
      <c r="D43" s="257" t="n">
        <f aca="false">SUM(D47:D71)-D61-D68-D69</f>
        <v>0</v>
      </c>
      <c r="E43" s="257" t="n">
        <f aca="false">SUM(E47:E71)-G61-G68-G69</f>
        <v>0</v>
      </c>
      <c r="F43" s="257" t="n">
        <f aca="false">SUM(F47:F71)-F61-F68-F69</f>
        <v>0</v>
      </c>
      <c r="G43" s="257" t="n">
        <f aca="false">SUM(G47:G71)-I61-I68-I69</f>
        <v>0</v>
      </c>
      <c r="H43" s="257" t="n">
        <f aca="false">SUM(H47:H71)-L61-L68-L69</f>
        <v>0</v>
      </c>
      <c r="I43" s="257" t="n">
        <f aca="false">SUM(I47:I71)-M61-M68-M69</f>
        <v>0</v>
      </c>
      <c r="J43" s="257" t="n">
        <f aca="false">SUM(J47:J71)-N61-N68-N69</f>
        <v>0</v>
      </c>
      <c r="K43" s="257" t="n">
        <f aca="false">SUM(K47:K71)-O61-O68-O69</f>
        <v>0</v>
      </c>
      <c r="L43" s="257" t="n">
        <f aca="false">SUM(L47:L71)-P61-P68-P69</f>
        <v>0</v>
      </c>
      <c r="M43" s="257" t="n">
        <f aca="false">SUM(M47:M71)-Q61-Q68-Q69</f>
        <v>0</v>
      </c>
      <c r="N43" s="257" t="n">
        <f aca="false">SUM(N47:N71)-R61-R68-R69</f>
        <v>0</v>
      </c>
      <c r="O43" s="257" t="n">
        <f aca="false">SUM(O47:O71)-S61-S68-S69</f>
        <v>0</v>
      </c>
      <c r="P43" s="257" t="n">
        <f aca="false">SUM(P47:P71)-T61-T68-T69</f>
        <v>0</v>
      </c>
      <c r="Q43" s="257" t="n">
        <f aca="false">SUM(Q47:Q71)-Q61-Q68-Q69</f>
        <v>0</v>
      </c>
      <c r="R43" s="257" t="n">
        <f aca="false">SUM(R47:R71)-R61-R68-R69</f>
        <v>0</v>
      </c>
      <c r="S43" s="257" t="n">
        <f aca="false">SUM(S47:S71)-S61-S68-S69</f>
        <v>0</v>
      </c>
      <c r="T43" s="257" t="n">
        <f aca="false">SUM(T47:T71)-T61-T68-T69</f>
        <v>0</v>
      </c>
      <c r="U43" s="257" t="n">
        <f aca="false">SUM(U47:U71)-U61-U68-U69</f>
        <v>0</v>
      </c>
      <c r="V43" s="257" t="n">
        <f aca="false">SUM(V47:V71)-V61-V68-V69</f>
        <v>0</v>
      </c>
      <c r="W43" s="257" t="n">
        <f aca="false">SUM(W47:W71)-Z61-W68-W69</f>
        <v>0</v>
      </c>
      <c r="X43" s="257" t="n">
        <f aca="false">SUM(X47:X71)-X61-X68-X69</f>
        <v>0</v>
      </c>
      <c r="Y43" s="257" t="n">
        <f aca="false">SUM(Y47:Y71)-Y61-Y68-Y69</f>
        <v>0</v>
      </c>
      <c r="Z43" s="257" t="n">
        <f aca="false">SUM(Z47:Z71)-AB61-AB68-AB69</f>
        <v>0</v>
      </c>
      <c r="AA43" s="257" t="n">
        <f aca="false">SUM(AA47:AA71)-AC61-AC68-AC69</f>
        <v>0</v>
      </c>
      <c r="AB43" s="257" t="n">
        <f aca="false">SUM(AB47:AB71)-AB61-AB68-AB69</f>
        <v>0</v>
      </c>
      <c r="AC43" s="257" t="n">
        <f aca="false">SUM(AC47:AC71)-AC61-AC68-AC69</f>
        <v>0</v>
      </c>
      <c r="AD43" s="257" t="n">
        <f aca="false">SUM(AD47:AD71)-AD61-AD68-AD69</f>
        <v>0</v>
      </c>
      <c r="AE43" s="257" t="n">
        <f aca="false">SUM(AE47:AE71)-AE61-AE68-AE69</f>
        <v>0</v>
      </c>
      <c r="AF43" s="257" t="n">
        <f aca="false">SUM(AF47:AF71)-AF61-AF68-AF69</f>
        <v>0</v>
      </c>
      <c r="AG43" s="257" t="n">
        <f aca="false">SUM(AG47:AG71)-AG61-AG68-AG69</f>
        <v>0</v>
      </c>
      <c r="AH43" s="8"/>
      <c r="AI43" s="258" t="s">
        <v>415</v>
      </c>
      <c r="AJ43" s="259" t="s">
        <v>416</v>
      </c>
      <c r="AK43" s="8"/>
      <c r="AL43" s="22"/>
      <c r="AN43" s="8"/>
      <c r="AO43" s="8"/>
      <c r="AP43" s="8"/>
      <c r="AQ43" s="8"/>
      <c r="AR43" s="8"/>
      <c r="AS43" s="8"/>
    </row>
    <row r="44" customFormat="false" ht="12.75" hidden="false" customHeight="true" outlineLevel="0" collapsed="false">
      <c r="A44" s="260" t="s">
        <v>417</v>
      </c>
      <c r="B44" s="261" t="n">
        <f aca="false">B4</f>
        <v>36982</v>
      </c>
      <c r="C44" s="262" t="n">
        <f aca="false">B44</f>
        <v>36982</v>
      </c>
      <c r="D44" s="262" t="n">
        <f aca="false">C44+1</f>
        <v>36983</v>
      </c>
      <c r="E44" s="262" t="n">
        <f aca="false">D44+1</f>
        <v>36984</v>
      </c>
      <c r="F44" s="262" t="n">
        <f aca="false">E44+1</f>
        <v>36985</v>
      </c>
      <c r="G44" s="262" t="n">
        <f aca="false">F44+1</f>
        <v>36986</v>
      </c>
      <c r="H44" s="262" t="n">
        <f aca="false">G44+1</f>
        <v>36987</v>
      </c>
      <c r="I44" s="262" t="n">
        <f aca="false">H44+1</f>
        <v>36988</v>
      </c>
      <c r="J44" s="262" t="n">
        <f aca="false">I44+1</f>
        <v>36989</v>
      </c>
      <c r="K44" s="262" t="n">
        <f aca="false">J44+1</f>
        <v>36990</v>
      </c>
      <c r="L44" s="262" t="n">
        <f aca="false">K44+1</f>
        <v>36991</v>
      </c>
      <c r="M44" s="262" t="n">
        <f aca="false">L44+1</f>
        <v>36992</v>
      </c>
      <c r="N44" s="262" t="n">
        <f aca="false">M44+1</f>
        <v>36993</v>
      </c>
      <c r="O44" s="262" t="n">
        <f aca="false">N44+1</f>
        <v>36994</v>
      </c>
      <c r="P44" s="262" t="n">
        <f aca="false">O44+1</f>
        <v>36995</v>
      </c>
      <c r="Q44" s="262" t="n">
        <f aca="false">P44+1</f>
        <v>36996</v>
      </c>
      <c r="R44" s="262" t="n">
        <f aca="false">Q44+1</f>
        <v>36997</v>
      </c>
      <c r="S44" s="262" t="n">
        <f aca="false">R44+1</f>
        <v>36998</v>
      </c>
      <c r="T44" s="262" t="n">
        <f aca="false">S44+1</f>
        <v>36999</v>
      </c>
      <c r="U44" s="262" t="n">
        <f aca="false">T44+1</f>
        <v>37000</v>
      </c>
      <c r="V44" s="262" t="n">
        <f aca="false">U44+1</f>
        <v>37001</v>
      </c>
      <c r="W44" s="262" t="n">
        <f aca="false">V44+1</f>
        <v>37002</v>
      </c>
      <c r="X44" s="262" t="n">
        <f aca="false">W44+1</f>
        <v>37003</v>
      </c>
      <c r="Y44" s="262" t="n">
        <f aca="false">X44+1</f>
        <v>37004</v>
      </c>
      <c r="Z44" s="262" t="n">
        <f aca="false">Y44+1</f>
        <v>37005</v>
      </c>
      <c r="AA44" s="262" t="n">
        <f aca="false">Z44+1</f>
        <v>37006</v>
      </c>
      <c r="AB44" s="262" t="n">
        <f aca="false">AA44+1</f>
        <v>37007</v>
      </c>
      <c r="AC44" s="262" t="n">
        <f aca="false">AB44+1</f>
        <v>37008</v>
      </c>
      <c r="AD44" s="262" t="n">
        <f aca="false">AC44+1</f>
        <v>37009</v>
      </c>
      <c r="AE44" s="262" t="n">
        <f aca="false">AD44+1</f>
        <v>37010</v>
      </c>
      <c r="AF44" s="262" t="n">
        <f aca="false">AE44+1</f>
        <v>37011</v>
      </c>
      <c r="AG44" s="262" t="n">
        <f aca="false">AF44+1</f>
        <v>37012</v>
      </c>
      <c r="AH44" s="263"/>
      <c r="AI44" s="264" t="n">
        <v>1</v>
      </c>
      <c r="AJ44" s="265" t="s">
        <v>418</v>
      </c>
      <c r="AK44" s="263"/>
      <c r="AL44" s="266"/>
      <c r="AM44" s="263"/>
      <c r="AN44" s="263"/>
      <c r="AO44" s="263"/>
      <c r="AP44" s="263"/>
      <c r="AQ44" s="263"/>
      <c r="AR44" s="263"/>
      <c r="AS44" s="263"/>
      <c r="AT44" s="263"/>
      <c r="AU44" s="263"/>
      <c r="AV44" s="263"/>
      <c r="AW44" s="263"/>
      <c r="AX44" s="263"/>
      <c r="AY44" s="263"/>
      <c r="AZ44" s="263"/>
      <c r="BA44" s="263"/>
      <c r="BB44" s="263"/>
      <c r="BC44" s="263"/>
      <c r="BD44" s="263"/>
      <c r="BE44" s="263"/>
      <c r="BF44" s="263"/>
      <c r="BG44" s="263"/>
      <c r="BH44" s="263"/>
      <c r="BI44" s="263"/>
      <c r="BJ44" s="263"/>
      <c r="BK44" s="263"/>
      <c r="BL44" s="263"/>
      <c r="BM44" s="263"/>
      <c r="BN44" s="263"/>
      <c r="BO44" s="263"/>
      <c r="BP44" s="263"/>
      <c r="BQ44" s="263"/>
      <c r="BR44" s="263"/>
      <c r="BS44" s="263"/>
      <c r="BT44" s="263"/>
      <c r="BU44" s="263"/>
      <c r="BV44" s="263"/>
      <c r="BW44" s="263"/>
      <c r="BX44" s="263"/>
      <c r="BY44" s="263"/>
      <c r="BZ44" s="263"/>
      <c r="CA44" s="263"/>
      <c r="CB44" s="263"/>
      <c r="CC44" s="263"/>
      <c r="CD44" s="263"/>
      <c r="CE44" s="263"/>
      <c r="CF44" s="263"/>
      <c r="CG44" s="263"/>
      <c r="CH44" s="263"/>
      <c r="CI44" s="263"/>
      <c r="CJ44" s="263"/>
      <c r="CK44" s="263"/>
      <c r="CL44" s="263"/>
      <c r="CM44" s="263"/>
      <c r="CN44" s="263"/>
      <c r="CO44" s="263"/>
      <c r="CP44" s="263"/>
      <c r="CQ44" s="263"/>
      <c r="CR44" s="263"/>
      <c r="CS44" s="263"/>
      <c r="CT44" s="263"/>
      <c r="CU44" s="263"/>
      <c r="CV44" s="263"/>
      <c r="CW44" s="263"/>
      <c r="CX44" s="263"/>
      <c r="CY44" s="263"/>
      <c r="CZ44" s="263"/>
      <c r="DA44" s="263"/>
      <c r="DB44" s="263"/>
      <c r="DC44" s="263"/>
      <c r="DD44" s="263"/>
      <c r="DE44" s="263"/>
      <c r="DF44" s="263"/>
      <c r="DG44" s="263"/>
      <c r="DH44" s="263"/>
      <c r="DI44" s="263"/>
      <c r="DJ44" s="263"/>
      <c r="DK44" s="263"/>
      <c r="DL44" s="263"/>
      <c r="DM44" s="263"/>
      <c r="DN44" s="263"/>
      <c r="DO44" s="263"/>
      <c r="DP44" s="263"/>
      <c r="DQ44" s="263"/>
      <c r="DR44" s="263"/>
      <c r="DS44" s="263"/>
      <c r="DT44" s="263"/>
      <c r="DU44" s="263"/>
      <c r="DV44" s="263"/>
      <c r="DW44" s="263"/>
      <c r="DX44" s="263"/>
      <c r="DY44" s="263"/>
      <c r="DZ44" s="263"/>
      <c r="EA44" s="263"/>
      <c r="EB44" s="263"/>
      <c r="EC44" s="263"/>
      <c r="ED44" s="263"/>
      <c r="EE44" s="263"/>
      <c r="EF44" s="263"/>
      <c r="EG44" s="263"/>
      <c r="EH44" s="263"/>
      <c r="EI44" s="263"/>
      <c r="EJ44" s="263"/>
      <c r="EK44" s="263"/>
      <c r="EL44" s="263"/>
      <c r="EM44" s="263"/>
      <c r="EN44" s="263"/>
      <c r="EO44" s="263"/>
      <c r="EP44" s="263"/>
      <c r="EQ44" s="263"/>
      <c r="ER44" s="263"/>
      <c r="ES44" s="263"/>
      <c r="ET44" s="263"/>
      <c r="EU44" s="263"/>
      <c r="EV44" s="263"/>
      <c r="EW44" s="263"/>
      <c r="EX44" s="263"/>
      <c r="EY44" s="263"/>
      <c r="EZ44" s="263"/>
      <c r="FA44" s="263"/>
      <c r="FB44" s="263"/>
      <c r="FC44" s="263"/>
      <c r="FD44" s="263"/>
      <c r="FE44" s="263"/>
      <c r="FF44" s="263"/>
      <c r="FG44" s="263"/>
      <c r="FH44" s="263"/>
      <c r="FI44" s="263"/>
      <c r="FJ44" s="263"/>
      <c r="FK44" s="263"/>
      <c r="FL44" s="263"/>
      <c r="FM44" s="263"/>
      <c r="FN44" s="263"/>
      <c r="FO44" s="263"/>
      <c r="FP44" s="263"/>
      <c r="FQ44" s="263"/>
      <c r="FR44" s="263"/>
      <c r="FS44" s="263"/>
      <c r="FT44" s="263"/>
      <c r="FU44" s="263"/>
      <c r="FV44" s="263"/>
      <c r="FW44" s="263"/>
      <c r="FX44" s="263"/>
      <c r="FY44" s="263"/>
      <c r="FZ44" s="263"/>
      <c r="GA44" s="263"/>
      <c r="GB44" s="263"/>
      <c r="GC44" s="263"/>
      <c r="GD44" s="263"/>
      <c r="GE44" s="263"/>
      <c r="GF44" s="263"/>
      <c r="GG44" s="263"/>
      <c r="GH44" s="263"/>
      <c r="GI44" s="263"/>
      <c r="GJ44" s="263"/>
      <c r="GK44" s="263"/>
      <c r="GL44" s="263"/>
      <c r="GM44" s="263"/>
      <c r="GN44" s="263"/>
      <c r="GO44" s="263"/>
      <c r="GP44" s="263"/>
      <c r="GQ44" s="263"/>
      <c r="GR44" s="263"/>
      <c r="GS44" s="263"/>
      <c r="GT44" s="263"/>
      <c r="GU44" s="263"/>
      <c r="GV44" s="263"/>
      <c r="GW44" s="263"/>
      <c r="GX44" s="263"/>
      <c r="GY44" s="263"/>
      <c r="GZ44" s="263"/>
      <c r="HA44" s="263"/>
      <c r="HB44" s="263"/>
      <c r="HC44" s="263"/>
      <c r="HD44" s="263"/>
      <c r="HE44" s="263"/>
      <c r="HF44" s="263"/>
      <c r="HG44" s="263"/>
      <c r="HH44" s="263"/>
      <c r="HI44" s="263"/>
      <c r="HJ44" s="263"/>
      <c r="HK44" s="263"/>
      <c r="HL44" s="263"/>
      <c r="HM44" s="263"/>
      <c r="HN44" s="263"/>
      <c r="HO44" s="263"/>
      <c r="HP44" s="263"/>
      <c r="HQ44" s="263"/>
      <c r="HR44" s="263"/>
      <c r="HS44" s="263"/>
      <c r="HT44" s="263"/>
      <c r="HU44" s="263"/>
      <c r="HV44" s="263"/>
      <c r="HW44" s="263"/>
      <c r="HX44" s="263"/>
      <c r="HY44" s="263"/>
      <c r="HZ44" s="263"/>
      <c r="IA44" s="263"/>
      <c r="IB44" s="263"/>
      <c r="IC44" s="263"/>
      <c r="ID44" s="263"/>
      <c r="IE44" s="263"/>
      <c r="IF44" s="263"/>
      <c r="IG44" s="263"/>
      <c r="IH44" s="263"/>
      <c r="II44" s="263"/>
      <c r="IJ44" s="263"/>
      <c r="IK44" s="263"/>
      <c r="IL44" s="263"/>
      <c r="IM44" s="263"/>
      <c r="IN44" s="263"/>
      <c r="IO44" s="263"/>
      <c r="IP44" s="263"/>
      <c r="IQ44" s="263"/>
      <c r="IR44" s="263"/>
      <c r="IS44" s="263"/>
      <c r="IT44" s="263"/>
      <c r="IU44" s="263"/>
      <c r="IV44" s="263"/>
      <c r="IW44" s="263"/>
    </row>
    <row r="45" customFormat="false" ht="12.75" hidden="false" customHeight="true" outlineLevel="0" collapsed="false">
      <c r="A45" s="267"/>
      <c r="B45" s="267" t="n">
        <f aca="false">+M38</f>
        <v>0</v>
      </c>
      <c r="C45" s="268" t="str">
        <f aca="false">LOOKUP((WEEKDAY(C44,1)),$AI$44:$AI$50,$AJ$44:$AJ$50)</f>
        <v>S</v>
      </c>
      <c r="D45" s="268" t="str">
        <f aca="false">LOOKUP((WEEKDAY(D44,1)),$AI$44:$AI$50,$AJ$44:$AJ$50)</f>
        <v>M</v>
      </c>
      <c r="E45" s="268" t="str">
        <f aca="false">LOOKUP((WEEKDAY(E44,1)),$AI$44:$AI$50,$AJ$44:$AJ$50)</f>
        <v>T</v>
      </c>
      <c r="F45" s="268" t="str">
        <f aca="false">LOOKUP((WEEKDAY(F44,1)),$AI$44:$AI$50,$AJ$44:$AJ$50)</f>
        <v>W</v>
      </c>
      <c r="G45" s="268" t="str">
        <f aca="false">LOOKUP((WEEKDAY(G44,1)),$AI$44:$AI$50,$AJ$44:$AJ$50)</f>
        <v>R</v>
      </c>
      <c r="H45" s="268" t="str">
        <f aca="false">LOOKUP((WEEKDAY(H44,1)),$AI$44:$AI$50,$AJ$44:$AJ$50)</f>
        <v>F</v>
      </c>
      <c r="I45" s="268" t="str">
        <f aca="false">LOOKUP((WEEKDAY(I44,1)),$AI$44:$AI$50,$AJ$44:$AJ$50)</f>
        <v>S</v>
      </c>
      <c r="J45" s="268" t="str">
        <f aca="false">LOOKUP((WEEKDAY(J44,1)),$AI$44:$AI$50,$AJ$44:$AJ$50)</f>
        <v>S</v>
      </c>
      <c r="K45" s="268" t="str">
        <f aca="false">LOOKUP((WEEKDAY(K44,1)),$AI$44:$AI$50,$AJ$44:$AJ$50)</f>
        <v>M</v>
      </c>
      <c r="L45" s="268" t="str">
        <f aca="false">LOOKUP((WEEKDAY(L44,1)),$AI$44:$AI$50,$AJ$44:$AJ$50)</f>
        <v>T</v>
      </c>
      <c r="M45" s="268" t="str">
        <f aca="false">LOOKUP((WEEKDAY(M44,1)),$AI$44:$AI$50,$AJ$44:$AJ$50)</f>
        <v>W</v>
      </c>
      <c r="N45" s="268" t="str">
        <f aca="false">LOOKUP((WEEKDAY(N44,1)),$AI$44:$AI$50,$AJ$44:$AJ$50)</f>
        <v>R</v>
      </c>
      <c r="O45" s="268" t="str">
        <f aca="false">LOOKUP((WEEKDAY(O44,1)),$AI$44:$AI$50,$AJ$44:$AJ$50)</f>
        <v>F</v>
      </c>
      <c r="P45" s="268" t="str">
        <f aca="false">LOOKUP((WEEKDAY(P44,1)),$AI$44:$AI$50,$AJ$44:$AJ$50)</f>
        <v>S</v>
      </c>
      <c r="Q45" s="268" t="str">
        <f aca="false">LOOKUP((WEEKDAY(Q44,1)),$AI$44:$AI$50,$AJ$44:$AJ$50)</f>
        <v>S</v>
      </c>
      <c r="R45" s="268" t="str">
        <f aca="false">LOOKUP((WEEKDAY(R44,1)),$AI$44:$AI$50,$AJ$44:$AJ$50)</f>
        <v>M</v>
      </c>
      <c r="S45" s="268" t="str">
        <f aca="false">LOOKUP((WEEKDAY(S44,1)),$AI$44:$AI$50,$AJ$44:$AJ$50)</f>
        <v>T</v>
      </c>
      <c r="T45" s="268" t="str">
        <f aca="false">LOOKUP((WEEKDAY(T44,1)),$AI$44:$AI$50,$AJ$44:$AJ$50)</f>
        <v>W</v>
      </c>
      <c r="U45" s="268" t="str">
        <f aca="false">LOOKUP((WEEKDAY(U44,1)),$AI$44:$AI$50,$AJ$44:$AJ$50)</f>
        <v>R</v>
      </c>
      <c r="V45" s="268" t="str">
        <f aca="false">LOOKUP((WEEKDAY(V44,1)),$AI$44:$AI$50,$AJ$44:$AJ$50)</f>
        <v>F</v>
      </c>
      <c r="W45" s="268" t="str">
        <f aca="false">LOOKUP((WEEKDAY(W44,1)),$AI$44:$AI$50,$AJ$44:$AJ$50)</f>
        <v>S</v>
      </c>
      <c r="X45" s="268" t="str">
        <f aca="false">LOOKUP((WEEKDAY(X44,1)),$AI$44:$AI$50,$AJ$44:$AJ$50)</f>
        <v>S</v>
      </c>
      <c r="Y45" s="268" t="str">
        <f aca="false">LOOKUP((WEEKDAY(Y44,1)),$AI$44:$AI$50,$AJ$44:$AJ$50)</f>
        <v>M</v>
      </c>
      <c r="Z45" s="268" t="str">
        <f aca="false">LOOKUP((WEEKDAY(Z44,1)),$AI$44:$AI$50,$AJ$44:$AJ$50)</f>
        <v>T</v>
      </c>
      <c r="AA45" s="268" t="str">
        <f aca="false">LOOKUP((WEEKDAY(AA44,1)),$AI$44:$AI$50,$AJ$44:$AJ$50)</f>
        <v>W</v>
      </c>
      <c r="AB45" s="268" t="str">
        <f aca="false">LOOKUP((WEEKDAY(AB44,1)),$AI$44:$AI$50,$AJ$44:$AJ$50)</f>
        <v>R</v>
      </c>
      <c r="AC45" s="268" t="str">
        <f aca="false">LOOKUP((WEEKDAY(AC44,1)),$AI$44:$AI$50,$AJ$44:$AJ$50)</f>
        <v>F</v>
      </c>
      <c r="AD45" s="268" t="str">
        <f aca="false">LOOKUP((WEEKDAY(AD44,1)),$AI$44:$AI$50,$AJ$44:$AJ$50)</f>
        <v>S</v>
      </c>
      <c r="AE45" s="268" t="str">
        <f aca="false">LOOKUP((WEEKDAY(AE44,1)),$AI$44:$AI$50,$AJ$44:$AJ$50)</f>
        <v>S</v>
      </c>
      <c r="AF45" s="268" t="str">
        <f aca="false">LOOKUP((WEEKDAY(AF44,1)),$AI$44:$AI$50,$AJ$44:$AJ$50)</f>
        <v>M</v>
      </c>
      <c r="AG45" s="268" t="str">
        <f aca="false">LOOKUP((WEEKDAY(AG44,1)),$AI$44:$AI$50,$AJ$44:$AJ$50)</f>
        <v>T</v>
      </c>
      <c r="AH45" s="8"/>
      <c r="AI45" s="269" t="n">
        <v>2</v>
      </c>
      <c r="AJ45" s="270" t="s">
        <v>419</v>
      </c>
      <c r="AK45" s="8"/>
      <c r="AL45" s="87"/>
      <c r="AN45" s="8"/>
      <c r="AO45" s="8"/>
      <c r="AP45" s="8"/>
      <c r="AQ45" s="8"/>
      <c r="AR45" s="8"/>
      <c r="AS45" s="8"/>
    </row>
    <row r="46" customFormat="false" ht="12.75" hidden="false" customHeight="true" outlineLevel="0" collapsed="false">
      <c r="A46" s="271"/>
      <c r="B46" s="272" t="s">
        <v>420</v>
      </c>
      <c r="C46" s="273"/>
      <c r="D46" s="273"/>
      <c r="E46" s="273"/>
      <c r="F46" s="273"/>
      <c r="G46" s="273"/>
      <c r="H46" s="273"/>
      <c r="I46" s="273"/>
      <c r="J46" s="273"/>
      <c r="K46" s="273"/>
      <c r="L46" s="273"/>
      <c r="M46" s="273"/>
      <c r="N46" s="273"/>
      <c r="O46" s="273"/>
      <c r="P46" s="273"/>
      <c r="Q46" s="273"/>
      <c r="R46" s="273"/>
      <c r="S46" s="273"/>
      <c r="T46" s="273"/>
      <c r="U46" s="273"/>
      <c r="V46" s="273"/>
      <c r="W46" s="273"/>
      <c r="X46" s="273"/>
      <c r="Y46" s="273"/>
      <c r="Z46" s="273"/>
      <c r="AA46" s="273"/>
      <c r="AB46" s="273"/>
      <c r="AC46" s="273"/>
      <c r="AD46" s="273"/>
      <c r="AE46" s="273"/>
      <c r="AF46" s="273"/>
      <c r="AG46" s="274"/>
      <c r="AH46" s="8"/>
      <c r="AI46" s="269" t="n">
        <v>3</v>
      </c>
      <c r="AJ46" s="270" t="s">
        <v>421</v>
      </c>
      <c r="AK46" s="8"/>
      <c r="AL46" s="87"/>
      <c r="AN46" s="8"/>
      <c r="AO46" s="8"/>
      <c r="AP46" s="8"/>
      <c r="AQ46" s="8"/>
      <c r="AR46" s="8"/>
      <c r="AS46" s="8"/>
    </row>
    <row r="47" customFormat="false" ht="12.75" hidden="false" customHeight="true" outlineLevel="0" collapsed="false">
      <c r="A47" s="218" t="s">
        <v>422</v>
      </c>
      <c r="B47" s="275" t="n">
        <f aca="false">SUM(C47:AG47)</f>
        <v>0</v>
      </c>
      <c r="C47" s="150"/>
      <c r="D47" s="150" t="n">
        <v>0</v>
      </c>
      <c r="E47" s="140" t="n">
        <v>0</v>
      </c>
      <c r="F47" s="150" t="n">
        <v>0</v>
      </c>
      <c r="G47" s="150" t="n">
        <v>0</v>
      </c>
      <c r="H47" s="150" t="n">
        <v>0</v>
      </c>
      <c r="I47" s="150"/>
      <c r="J47" s="150"/>
      <c r="K47" s="150" t="n">
        <v>0</v>
      </c>
      <c r="L47" s="150" t="n">
        <v>0</v>
      </c>
      <c r="M47" s="150" t="n">
        <v>0</v>
      </c>
      <c r="N47" s="150" t="n">
        <v>0</v>
      </c>
      <c r="O47" s="150"/>
      <c r="P47" s="150"/>
      <c r="Q47" s="150"/>
      <c r="R47" s="150" t="n">
        <v>0</v>
      </c>
      <c r="S47" s="150" t="n">
        <v>0</v>
      </c>
      <c r="T47" s="150" t="n">
        <v>0</v>
      </c>
      <c r="U47" s="150" t="n">
        <v>0</v>
      </c>
      <c r="V47" s="150" t="n">
        <v>0</v>
      </c>
      <c r="X47" s="150"/>
      <c r="Y47" s="150" t="n">
        <v>0</v>
      </c>
      <c r="Z47" s="150" t="n">
        <f aca="false">+Input!$I$11</f>
        <v>0</v>
      </c>
      <c r="AA47" s="150"/>
      <c r="AB47" s="150"/>
      <c r="AC47" s="150"/>
      <c r="AD47" s="150"/>
      <c r="AE47" s="150"/>
      <c r="AF47" s="150"/>
      <c r="AG47" s="150"/>
      <c r="AH47" s="8"/>
      <c r="AI47" s="269" t="n">
        <v>4</v>
      </c>
      <c r="AJ47" s="270" t="s">
        <v>423</v>
      </c>
      <c r="AK47" s="8"/>
      <c r="AL47" s="132"/>
      <c r="AM47" s="9"/>
      <c r="AN47" s="10"/>
      <c r="AO47" s="8"/>
      <c r="AP47" s="8"/>
      <c r="AQ47" s="8"/>
      <c r="AR47" s="8"/>
      <c r="AS47" s="8"/>
      <c r="BB47" s="150" t="n">
        <f aca="false">+Input!$I$11</f>
        <v>0</v>
      </c>
    </row>
    <row r="48" customFormat="false" ht="12.75" hidden="false" customHeight="true" outlineLevel="0" collapsed="false">
      <c r="A48" s="276" t="s">
        <v>424</v>
      </c>
      <c r="B48" s="275" t="n">
        <f aca="false">SUM(C48:AG48)</f>
        <v>0</v>
      </c>
      <c r="C48" s="150"/>
      <c r="D48" s="150"/>
      <c r="F48" s="150"/>
      <c r="G48" s="150"/>
      <c r="H48" s="150"/>
      <c r="I48" s="150"/>
      <c r="J48" s="150"/>
      <c r="K48" s="150"/>
      <c r="L48" s="150"/>
      <c r="M48" s="150"/>
      <c r="N48" s="150"/>
      <c r="O48" s="150"/>
      <c r="P48" s="150"/>
      <c r="Q48" s="150"/>
      <c r="R48" s="150"/>
      <c r="S48" s="150"/>
      <c r="T48" s="150"/>
      <c r="U48" s="150"/>
      <c r="V48" s="150"/>
      <c r="X48" s="150"/>
      <c r="Y48" s="150"/>
      <c r="Z48" s="150"/>
      <c r="AA48" s="150"/>
      <c r="AB48" s="150"/>
      <c r="AC48" s="150"/>
      <c r="AD48" s="150"/>
      <c r="AE48" s="150"/>
      <c r="AF48" s="150"/>
      <c r="AG48" s="150"/>
      <c r="AH48" s="8"/>
      <c r="AI48" s="269" t="n">
        <v>5</v>
      </c>
      <c r="AJ48" s="270" t="s">
        <v>425</v>
      </c>
      <c r="AK48" s="8"/>
      <c r="AL48" s="132"/>
      <c r="AM48" s="150"/>
      <c r="AN48" s="277"/>
      <c r="AO48" s="132"/>
      <c r="AP48" s="132"/>
      <c r="AQ48" s="132"/>
      <c r="AR48" s="132"/>
      <c r="AS48" s="132"/>
      <c r="AT48" s="145"/>
      <c r="AU48" s="145"/>
      <c r="BB48" s="150"/>
    </row>
    <row r="49" customFormat="false" ht="12.75" hidden="false" customHeight="true" outlineLevel="0" collapsed="false">
      <c r="A49" s="276" t="s">
        <v>426</v>
      </c>
      <c r="B49" s="275" t="n">
        <f aca="false">SUM(C49:AG49)</f>
        <v>0</v>
      </c>
      <c r="C49" s="150"/>
      <c r="D49" s="150"/>
      <c r="F49" s="150"/>
      <c r="G49" s="150"/>
      <c r="H49" s="150"/>
      <c r="I49" s="150"/>
      <c r="J49" s="150"/>
      <c r="K49" s="150"/>
      <c r="L49" s="150"/>
      <c r="M49" s="150"/>
      <c r="N49" s="150"/>
      <c r="O49" s="150"/>
      <c r="P49" s="150"/>
      <c r="Q49" s="150"/>
      <c r="R49" s="150"/>
      <c r="S49" s="150"/>
      <c r="T49" s="150"/>
      <c r="U49" s="150"/>
      <c r="V49" s="150"/>
      <c r="X49" s="150"/>
      <c r="Y49" s="150"/>
      <c r="Z49" s="150"/>
      <c r="AA49" s="150"/>
      <c r="AB49" s="150"/>
      <c r="AC49" s="150"/>
      <c r="AD49" s="150"/>
      <c r="AE49" s="150"/>
      <c r="AF49" s="150"/>
      <c r="AG49" s="150"/>
      <c r="AH49" s="8"/>
      <c r="AI49" s="269" t="n">
        <v>6</v>
      </c>
      <c r="AJ49" s="270" t="s">
        <v>427</v>
      </c>
      <c r="AK49" s="8"/>
      <c r="AL49" s="132"/>
      <c r="AM49" s="150"/>
      <c r="AN49" s="277"/>
      <c r="AO49" s="132"/>
      <c r="AP49" s="132"/>
      <c r="AQ49" s="132"/>
      <c r="AR49" s="132"/>
      <c r="AS49" s="132"/>
      <c r="AT49" s="145"/>
      <c r="AU49" s="145"/>
      <c r="BB49" s="150"/>
    </row>
    <row r="50" customFormat="false" ht="12.75" hidden="false" customHeight="true" outlineLevel="0" collapsed="false">
      <c r="A50" s="276" t="s">
        <v>428</v>
      </c>
      <c r="B50" s="275" t="n">
        <f aca="false">SUM(C50:AG50)</f>
        <v>0</v>
      </c>
      <c r="C50" s="150"/>
      <c r="D50" s="150"/>
      <c r="F50" s="150"/>
      <c r="G50" s="150"/>
      <c r="H50" s="150"/>
      <c r="I50" s="150"/>
      <c r="J50" s="150"/>
      <c r="K50" s="150"/>
      <c r="L50" s="150"/>
      <c r="M50" s="150"/>
      <c r="N50" s="150"/>
      <c r="O50" s="150"/>
      <c r="P50" s="150"/>
      <c r="Q50" s="150"/>
      <c r="R50" s="150"/>
      <c r="S50" s="150"/>
      <c r="T50" s="150"/>
      <c r="U50" s="150"/>
      <c r="V50" s="150"/>
      <c r="X50" s="150"/>
      <c r="Y50" s="150"/>
      <c r="Z50" s="150"/>
      <c r="AA50" s="150"/>
      <c r="AB50" s="150"/>
      <c r="AC50" s="150"/>
      <c r="AD50" s="150"/>
      <c r="AE50" s="150"/>
      <c r="AF50" s="150"/>
      <c r="AG50" s="150"/>
      <c r="AH50" s="8"/>
      <c r="AI50" s="278" t="n">
        <v>7</v>
      </c>
      <c r="AJ50" s="279" t="s">
        <v>418</v>
      </c>
      <c r="AK50" s="8"/>
      <c r="AL50" s="9"/>
      <c r="AM50" s="9"/>
      <c r="AN50" s="277"/>
      <c r="AO50" s="132"/>
      <c r="AP50" s="132"/>
      <c r="AQ50" s="132"/>
      <c r="AR50" s="132"/>
      <c r="AS50" s="132"/>
      <c r="AT50" s="145"/>
      <c r="AU50" s="145"/>
      <c r="BB50" s="150"/>
    </row>
    <row r="51" customFormat="false" ht="12.75" hidden="false" customHeight="true" outlineLevel="0" collapsed="false">
      <c r="A51" s="276" t="s">
        <v>429</v>
      </c>
      <c r="B51" s="275" t="n">
        <f aca="false">SUM(C51:AG51)</f>
        <v>0</v>
      </c>
      <c r="C51" s="150"/>
      <c r="D51" s="150"/>
      <c r="F51" s="150"/>
      <c r="G51" s="150"/>
      <c r="H51" s="150"/>
      <c r="I51" s="150"/>
      <c r="J51" s="150"/>
      <c r="K51" s="150"/>
      <c r="L51" s="150"/>
      <c r="M51" s="150"/>
      <c r="N51" s="150"/>
      <c r="O51" s="150"/>
      <c r="P51" s="150"/>
      <c r="Q51" s="150"/>
      <c r="R51" s="150"/>
      <c r="S51" s="150"/>
      <c r="T51" s="150"/>
      <c r="U51" s="150"/>
      <c r="V51" s="150"/>
      <c r="X51" s="150"/>
      <c r="Y51" s="150"/>
      <c r="Z51" s="150"/>
      <c r="AA51" s="150"/>
      <c r="AB51" s="150"/>
      <c r="AC51" s="150"/>
      <c r="AD51" s="150"/>
      <c r="AE51" s="150"/>
      <c r="AF51" s="150"/>
      <c r="AG51" s="150"/>
      <c r="AH51" s="8"/>
      <c r="AI51" s="145"/>
      <c r="AJ51" s="8"/>
      <c r="AK51" s="8"/>
      <c r="AL51" s="9"/>
      <c r="AM51" s="9"/>
      <c r="AN51" s="10"/>
      <c r="AO51" s="8"/>
      <c r="AP51" s="8"/>
      <c r="AQ51" s="8"/>
      <c r="AR51" s="8"/>
      <c r="AS51" s="8"/>
      <c r="BB51" s="150"/>
    </row>
    <row r="52" customFormat="false" ht="12.75" hidden="false" customHeight="true" outlineLevel="0" collapsed="false">
      <c r="A52" s="276" t="s">
        <v>430</v>
      </c>
      <c r="B52" s="275" t="n">
        <f aca="false">SUM(C52:AG52)</f>
        <v>0</v>
      </c>
      <c r="C52" s="150"/>
      <c r="D52" s="150"/>
      <c r="F52" s="150"/>
      <c r="G52" s="150"/>
      <c r="H52" s="150"/>
      <c r="I52" s="150"/>
      <c r="J52" s="150"/>
      <c r="K52" s="150"/>
      <c r="L52" s="150"/>
      <c r="M52" s="150"/>
      <c r="N52" s="150"/>
      <c r="O52" s="150"/>
      <c r="P52" s="150"/>
      <c r="Q52" s="150"/>
      <c r="R52" s="150"/>
      <c r="S52" s="150"/>
      <c r="T52" s="150"/>
      <c r="U52" s="150"/>
      <c r="V52" s="150"/>
      <c r="X52" s="150"/>
      <c r="Y52" s="150"/>
      <c r="Z52" s="150"/>
      <c r="AA52" s="150"/>
      <c r="AB52" s="150"/>
      <c r="AC52" s="150"/>
      <c r="AD52" s="150"/>
      <c r="AE52" s="150"/>
      <c r="AF52" s="150"/>
      <c r="AG52" s="150"/>
      <c r="AH52" s="8"/>
      <c r="AI52" s="145"/>
      <c r="AJ52" s="8"/>
      <c r="AK52" s="8"/>
      <c r="AL52" s="9"/>
      <c r="AM52" s="9"/>
      <c r="AN52" s="10"/>
      <c r="AO52" s="8"/>
      <c r="AP52" s="8"/>
      <c r="AQ52" s="8"/>
      <c r="AR52" s="8"/>
      <c r="AS52" s="8"/>
      <c r="BB52" s="150"/>
    </row>
    <row r="53" customFormat="false" ht="12.75" hidden="false" customHeight="true" outlineLevel="0" collapsed="false">
      <c r="A53" s="218" t="s">
        <v>272</v>
      </c>
      <c r="B53" s="275" t="n">
        <f aca="false">SUM(C53:AG53)</f>
        <v>0</v>
      </c>
      <c r="C53" s="150"/>
      <c r="D53" s="150" t="n">
        <v>0</v>
      </c>
      <c r="E53" s="140" t="n">
        <v>0</v>
      </c>
      <c r="F53" s="150" t="n">
        <v>0</v>
      </c>
      <c r="G53" s="150" t="n">
        <v>0</v>
      </c>
      <c r="H53" s="150" t="n">
        <v>0</v>
      </c>
      <c r="I53" s="150"/>
      <c r="J53" s="150"/>
      <c r="K53" s="150" t="n">
        <v>0</v>
      </c>
      <c r="L53" s="150" t="n">
        <v>0</v>
      </c>
      <c r="M53" s="150" t="n">
        <v>0</v>
      </c>
      <c r="N53" s="150" t="n">
        <v>0</v>
      </c>
      <c r="O53" s="150"/>
      <c r="P53" s="150"/>
      <c r="Q53" s="150"/>
      <c r="R53" s="150" t="n">
        <v>0</v>
      </c>
      <c r="S53" s="150" t="n">
        <v>0</v>
      </c>
      <c r="T53" s="150" t="n">
        <v>0</v>
      </c>
      <c r="U53" s="150" t="n">
        <v>0</v>
      </c>
      <c r="V53" s="150" t="n">
        <v>0</v>
      </c>
      <c r="X53" s="150"/>
      <c r="Y53" s="150" t="n">
        <v>0</v>
      </c>
      <c r="Z53" s="150" t="n">
        <f aca="false">+Input!$I$13</f>
        <v>0</v>
      </c>
      <c r="AA53" s="150"/>
      <c r="AB53" s="150"/>
      <c r="AC53" s="150"/>
      <c r="AD53" s="150"/>
      <c r="AE53" s="150"/>
      <c r="AF53" s="150"/>
      <c r="AG53" s="150"/>
      <c r="AH53" s="8"/>
      <c r="AI53" s="280" t="s">
        <v>431</v>
      </c>
      <c r="AJ53" s="281"/>
      <c r="AK53" s="282"/>
      <c r="AL53" s="283"/>
      <c r="AM53" s="14"/>
      <c r="AN53" s="10"/>
      <c r="AO53" s="8"/>
      <c r="AP53" s="8"/>
      <c r="AQ53" s="8"/>
      <c r="AR53" s="8"/>
      <c r="AS53" s="8"/>
      <c r="BB53" s="150" t="n">
        <f aca="false">+Input!$I$13</f>
        <v>0</v>
      </c>
    </row>
    <row r="54" customFormat="false" ht="12.75" hidden="false" customHeight="true" outlineLevel="0" collapsed="false">
      <c r="A54" s="218" t="s">
        <v>273</v>
      </c>
      <c r="B54" s="275" t="n">
        <f aca="false">SUM(C54:AG54)</f>
        <v>0</v>
      </c>
      <c r="C54" s="150"/>
      <c r="D54" s="150" t="n">
        <v>0</v>
      </c>
      <c r="E54" s="140" t="n">
        <v>0</v>
      </c>
      <c r="F54" s="150" t="n">
        <v>0</v>
      </c>
      <c r="G54" s="150" t="n">
        <v>0</v>
      </c>
      <c r="H54" s="150" t="n">
        <v>0</v>
      </c>
      <c r="I54" s="150"/>
      <c r="J54" s="150"/>
      <c r="K54" s="150" t="n">
        <v>0</v>
      </c>
      <c r="L54" s="150" t="n">
        <v>0</v>
      </c>
      <c r="M54" s="150" t="n">
        <v>0</v>
      </c>
      <c r="N54" s="150" t="n">
        <v>0</v>
      </c>
      <c r="O54" s="150"/>
      <c r="P54" s="150"/>
      <c r="Q54" s="150"/>
      <c r="R54" s="150" t="n">
        <v>0</v>
      </c>
      <c r="S54" s="150" t="n">
        <v>0</v>
      </c>
      <c r="T54" s="150" t="n">
        <v>0</v>
      </c>
      <c r="U54" s="150" t="n">
        <v>0</v>
      </c>
      <c r="V54" s="150" t="n">
        <v>0</v>
      </c>
      <c r="X54" s="150"/>
      <c r="Y54" s="150" t="n">
        <v>0</v>
      </c>
      <c r="Z54" s="150" t="n">
        <f aca="false">+Input!$I$14</f>
        <v>0</v>
      </c>
      <c r="AA54" s="150"/>
      <c r="AB54" s="150"/>
      <c r="AC54" s="150"/>
      <c r="AD54" s="150"/>
      <c r="AE54" s="150"/>
      <c r="AF54" s="150"/>
      <c r="AG54" s="150"/>
      <c r="AH54" s="8"/>
      <c r="AI54" s="284" t="s">
        <v>432</v>
      </c>
      <c r="AJ54" s="285" t="s">
        <v>433</v>
      </c>
      <c r="AK54" s="286" t="s">
        <v>434</v>
      </c>
      <c r="AL54" s="287" t="s">
        <v>435</v>
      </c>
      <c r="AM54" s="288" t="s">
        <v>436</v>
      </c>
      <c r="AN54" s="10"/>
      <c r="AO54" s="8"/>
      <c r="AP54" s="8"/>
      <c r="AQ54" s="8"/>
      <c r="AR54" s="8"/>
      <c r="AS54" s="8"/>
      <c r="BB54" s="150" t="n">
        <f aca="false">+Input!$I$14</f>
        <v>0</v>
      </c>
    </row>
    <row r="55" customFormat="false" ht="12.75" hidden="false" customHeight="true" outlineLevel="0" collapsed="false">
      <c r="A55" s="218" t="s">
        <v>274</v>
      </c>
      <c r="B55" s="275" t="n">
        <f aca="false">SUM(C55:AG55)</f>
        <v>0</v>
      </c>
      <c r="C55" s="150"/>
      <c r="D55" s="150" t="n">
        <v>0</v>
      </c>
      <c r="E55" s="140" t="n">
        <v>0</v>
      </c>
      <c r="F55" s="150" t="n">
        <v>0</v>
      </c>
      <c r="G55" s="150" t="n">
        <v>0</v>
      </c>
      <c r="H55" s="150" t="n">
        <v>0</v>
      </c>
      <c r="I55" s="150"/>
      <c r="J55" s="150"/>
      <c r="K55" s="150" t="n">
        <v>0</v>
      </c>
      <c r="L55" s="150" t="n">
        <v>0</v>
      </c>
      <c r="M55" s="150" t="n">
        <v>0</v>
      </c>
      <c r="N55" s="150" t="n">
        <v>0</v>
      </c>
      <c r="O55" s="150"/>
      <c r="P55" s="150"/>
      <c r="Q55" s="150"/>
      <c r="R55" s="150" t="n">
        <v>0</v>
      </c>
      <c r="S55" s="150" t="n">
        <v>0</v>
      </c>
      <c r="T55" s="150" t="n">
        <v>0</v>
      </c>
      <c r="U55" s="150" t="n">
        <v>0</v>
      </c>
      <c r="V55" s="150" t="n">
        <v>0</v>
      </c>
      <c r="X55" s="150"/>
      <c r="Y55" s="150" t="n">
        <v>0</v>
      </c>
      <c r="Z55" s="150" t="n">
        <f aca="false">+Input!$I$15</f>
        <v>0</v>
      </c>
      <c r="AA55" s="150"/>
      <c r="AB55" s="150"/>
      <c r="AC55" s="150"/>
      <c r="AD55" s="150"/>
      <c r="AE55" s="150"/>
      <c r="AF55" s="150"/>
      <c r="AG55" s="150"/>
      <c r="AH55" s="8"/>
      <c r="AI55" s="289"/>
      <c r="AJ55" s="290"/>
      <c r="AK55" s="282"/>
      <c r="AL55" s="283"/>
      <c r="AM55" s="14"/>
      <c r="AN55" s="10"/>
      <c r="AO55" s="8"/>
      <c r="AP55" s="8"/>
      <c r="AQ55" s="8"/>
      <c r="AR55" s="8"/>
      <c r="AS55" s="8"/>
      <c r="BB55" s="150" t="n">
        <f aca="false">+Input!$I$15</f>
        <v>0</v>
      </c>
    </row>
    <row r="56" customFormat="false" ht="12.75" hidden="false" customHeight="true" outlineLevel="0" collapsed="false">
      <c r="A56" s="218" t="s">
        <v>275</v>
      </c>
      <c r="B56" s="275" t="n">
        <f aca="false">SUM(C56:AG56)</f>
        <v>0</v>
      </c>
      <c r="C56" s="150"/>
      <c r="D56" s="150" t="n">
        <v>0</v>
      </c>
      <c r="E56" s="140" t="n">
        <v>0</v>
      </c>
      <c r="F56" s="150" t="n">
        <v>0</v>
      </c>
      <c r="G56" s="150" t="n">
        <v>0</v>
      </c>
      <c r="H56" s="150" t="n">
        <v>0</v>
      </c>
      <c r="I56" s="150"/>
      <c r="J56" s="150"/>
      <c r="K56" s="150" t="n">
        <v>0</v>
      </c>
      <c r="L56" s="150" t="n">
        <v>0</v>
      </c>
      <c r="M56" s="150" t="n">
        <v>0</v>
      </c>
      <c r="N56" s="150" t="n">
        <v>0</v>
      </c>
      <c r="O56" s="150"/>
      <c r="P56" s="150"/>
      <c r="Q56" s="150"/>
      <c r="R56" s="150" t="n">
        <v>0</v>
      </c>
      <c r="S56" s="150" t="n">
        <v>0</v>
      </c>
      <c r="T56" s="150" t="n">
        <v>0</v>
      </c>
      <c r="U56" s="150" t="n">
        <v>0</v>
      </c>
      <c r="V56" s="150" t="n">
        <v>0</v>
      </c>
      <c r="X56" s="150"/>
      <c r="Y56" s="150" t="n">
        <v>0</v>
      </c>
      <c r="Z56" s="150" t="n">
        <f aca="false">+Input!$I$16</f>
        <v>0</v>
      </c>
      <c r="AA56" s="150"/>
      <c r="AB56" s="150"/>
      <c r="AC56" s="150"/>
      <c r="AD56" s="150"/>
      <c r="AE56" s="150"/>
      <c r="AF56" s="150"/>
      <c r="AG56" s="150"/>
      <c r="AH56" s="8"/>
      <c r="AI56" s="289"/>
      <c r="AJ56" s="290"/>
      <c r="AK56" s="282"/>
      <c r="AL56" s="283"/>
      <c r="AM56" s="14"/>
      <c r="AN56" s="10"/>
      <c r="AO56" s="8"/>
      <c r="AP56" s="8"/>
      <c r="AQ56" s="8"/>
      <c r="AR56" s="8"/>
      <c r="AS56" s="8"/>
      <c r="BB56" s="150" t="n">
        <f aca="false">+Input!$I$16</f>
        <v>0</v>
      </c>
    </row>
    <row r="57" customFormat="false" ht="12.75" hidden="false" customHeight="true" outlineLevel="0" collapsed="false">
      <c r="A57" s="276" t="s">
        <v>276</v>
      </c>
      <c r="B57" s="275" t="n">
        <f aca="false">SUM(C57:AG57)</f>
        <v>0</v>
      </c>
      <c r="C57" s="150"/>
      <c r="D57" s="150" t="n">
        <v>0</v>
      </c>
      <c r="E57" s="140" t="n">
        <v>0</v>
      </c>
      <c r="F57" s="150" t="n">
        <v>0</v>
      </c>
      <c r="G57" s="150" t="n">
        <v>0</v>
      </c>
      <c r="H57" s="150" t="n">
        <v>0</v>
      </c>
      <c r="I57" s="150"/>
      <c r="J57" s="150"/>
      <c r="K57" s="150" t="n">
        <v>0</v>
      </c>
      <c r="L57" s="150" t="n">
        <v>0</v>
      </c>
      <c r="M57" s="150" t="n">
        <v>0</v>
      </c>
      <c r="N57" s="150" t="n">
        <v>0</v>
      </c>
      <c r="O57" s="150"/>
      <c r="P57" s="150"/>
      <c r="Q57" s="150"/>
      <c r="R57" s="150" t="n">
        <v>0</v>
      </c>
      <c r="S57" s="150" t="n">
        <v>0</v>
      </c>
      <c r="T57" s="150" t="n">
        <v>0</v>
      </c>
      <c r="U57" s="150" t="n">
        <v>0</v>
      </c>
      <c r="V57" s="150" t="n">
        <v>0</v>
      </c>
      <c r="X57" s="150"/>
      <c r="Y57" s="150" t="n">
        <v>0</v>
      </c>
      <c r="Z57" s="150" t="n">
        <f aca="false">+Input!$I$17</f>
        <v>0</v>
      </c>
      <c r="AA57" s="150"/>
      <c r="AB57" s="150"/>
      <c r="AC57" s="150"/>
      <c r="AD57" s="150"/>
      <c r="AE57" s="150"/>
      <c r="AF57" s="150"/>
      <c r="AG57" s="150"/>
      <c r="AH57" s="8"/>
      <c r="AI57" s="289"/>
      <c r="AJ57" s="290"/>
      <c r="AK57" s="282"/>
      <c r="AL57" s="283"/>
      <c r="AM57" s="14"/>
      <c r="AN57" s="10"/>
      <c r="AO57" s="8"/>
      <c r="AP57" s="8"/>
      <c r="AQ57" s="8"/>
      <c r="AR57" s="8"/>
      <c r="AS57" s="8"/>
      <c r="BB57" s="150" t="n">
        <f aca="false">+Input!$I$17</f>
        <v>0</v>
      </c>
    </row>
    <row r="58" customFormat="false" ht="12.75" hidden="false" customHeight="true" outlineLevel="0" collapsed="false">
      <c r="A58" s="276" t="s">
        <v>438</v>
      </c>
      <c r="B58" s="275" t="n">
        <f aca="false">SUM(C58:AG58)</f>
        <v>0</v>
      </c>
      <c r="C58" s="150"/>
      <c r="D58" s="150" t="n">
        <v>0</v>
      </c>
      <c r="E58" s="140" t="n">
        <v>0</v>
      </c>
      <c r="F58" s="150" t="n">
        <v>0</v>
      </c>
      <c r="G58" s="150" t="n">
        <v>0</v>
      </c>
      <c r="H58" s="150" t="n">
        <v>0</v>
      </c>
      <c r="I58" s="150"/>
      <c r="J58" s="150"/>
      <c r="K58" s="150" t="n">
        <v>0</v>
      </c>
      <c r="L58" s="150" t="n">
        <v>0</v>
      </c>
      <c r="M58" s="150" t="n">
        <v>0</v>
      </c>
      <c r="N58" s="150" t="n">
        <v>0</v>
      </c>
      <c r="O58" s="150"/>
      <c r="P58" s="150"/>
      <c r="Q58" s="150"/>
      <c r="R58" s="150" t="n">
        <v>0</v>
      </c>
      <c r="S58" s="150" t="n">
        <v>0</v>
      </c>
      <c r="T58" s="150" t="n">
        <v>0</v>
      </c>
      <c r="U58" s="150" t="n">
        <v>0</v>
      </c>
      <c r="V58" s="150" t="n">
        <v>0</v>
      </c>
      <c r="X58" s="150"/>
      <c r="Y58" s="150" t="n">
        <v>0</v>
      </c>
      <c r="Z58" s="150" t="n">
        <f aca="false">+Input!$I$18</f>
        <v>0</v>
      </c>
      <c r="AA58" s="150"/>
      <c r="AB58" s="150"/>
      <c r="AC58" s="150"/>
      <c r="AD58" s="150"/>
      <c r="AE58" s="150"/>
      <c r="AF58" s="150"/>
      <c r="AG58" s="150"/>
      <c r="AH58" s="8"/>
      <c r="AI58" s="289"/>
      <c r="AJ58" s="290"/>
      <c r="AK58" s="282"/>
      <c r="AL58" s="283"/>
      <c r="AM58" s="14"/>
      <c r="AN58" s="277"/>
      <c r="AO58" s="132"/>
      <c r="AP58" s="132"/>
      <c r="AQ58" s="132"/>
      <c r="AR58" s="132"/>
      <c r="AS58" s="132"/>
      <c r="AT58" s="145"/>
      <c r="AU58" s="145"/>
      <c r="AV58" s="145"/>
      <c r="AW58" s="145"/>
      <c r="AX58" s="145"/>
      <c r="BB58" s="150" t="n">
        <f aca="false">+Input!$I$18</f>
        <v>0</v>
      </c>
    </row>
    <row r="59" customFormat="false" ht="12.75" hidden="false" customHeight="true" outlineLevel="0" collapsed="false">
      <c r="A59" s="276" t="s">
        <v>278</v>
      </c>
      <c r="B59" s="275" t="n">
        <f aca="false">SUM(C59:AG59)</f>
        <v>0</v>
      </c>
      <c r="C59" s="150"/>
      <c r="D59" s="150" t="n">
        <v>0</v>
      </c>
      <c r="E59" s="140" t="n">
        <v>0</v>
      </c>
      <c r="F59" s="150" t="n">
        <v>0</v>
      </c>
      <c r="G59" s="150" t="n">
        <v>0</v>
      </c>
      <c r="H59" s="150" t="n">
        <v>0</v>
      </c>
      <c r="I59" s="150"/>
      <c r="J59" s="150"/>
      <c r="K59" s="150" t="n">
        <v>0</v>
      </c>
      <c r="L59" s="150" t="n">
        <v>0</v>
      </c>
      <c r="M59" s="150" t="n">
        <v>0</v>
      </c>
      <c r="N59" s="150" t="n">
        <v>0</v>
      </c>
      <c r="O59" s="150"/>
      <c r="P59" s="150"/>
      <c r="Q59" s="150"/>
      <c r="R59" s="150" t="n">
        <v>0</v>
      </c>
      <c r="S59" s="150" t="n">
        <v>0</v>
      </c>
      <c r="T59" s="150" t="n">
        <v>0</v>
      </c>
      <c r="U59" s="150" t="n">
        <v>0</v>
      </c>
      <c r="V59" s="150" t="n">
        <v>0</v>
      </c>
      <c r="X59" s="150"/>
      <c r="Y59" s="150" t="n">
        <v>0</v>
      </c>
      <c r="Z59" s="150" t="n">
        <f aca="false">+Input!$I$19</f>
        <v>0</v>
      </c>
      <c r="AA59" s="150"/>
      <c r="AB59" s="150"/>
      <c r="AC59" s="150"/>
      <c r="AD59" s="150"/>
      <c r="AE59" s="150"/>
      <c r="AF59" s="150"/>
      <c r="AG59" s="150"/>
      <c r="AH59" s="8"/>
      <c r="AI59" s="289"/>
      <c r="AJ59" s="291"/>
      <c r="AK59" s="282"/>
      <c r="AL59" s="283"/>
      <c r="AM59" s="14"/>
      <c r="AN59" s="277"/>
      <c r="AO59" s="132"/>
      <c r="AP59" s="132"/>
      <c r="AQ59" s="132"/>
      <c r="AR59" s="132"/>
      <c r="AS59" s="132"/>
      <c r="AT59" s="145"/>
      <c r="AU59" s="145"/>
      <c r="AV59" s="145"/>
      <c r="AW59" s="145"/>
      <c r="AX59" s="145"/>
      <c r="BB59" s="150" t="n">
        <f aca="false">+Input!$I$19</f>
        <v>0</v>
      </c>
    </row>
    <row r="60" customFormat="false" ht="12.75" hidden="false" customHeight="true" outlineLevel="0" collapsed="false">
      <c r="A60" s="276" t="s">
        <v>279</v>
      </c>
      <c r="B60" s="275" t="n">
        <f aca="false">SUM(C60:AG60)</f>
        <v>0</v>
      </c>
      <c r="C60" s="150"/>
      <c r="D60" s="150" t="n">
        <v>0</v>
      </c>
      <c r="E60" s="140" t="n">
        <v>0</v>
      </c>
      <c r="F60" s="150" t="n">
        <v>0</v>
      </c>
      <c r="G60" s="150" t="n">
        <v>0</v>
      </c>
      <c r="H60" s="150" t="n">
        <v>0</v>
      </c>
      <c r="I60" s="150"/>
      <c r="J60" s="150"/>
      <c r="K60" s="150" t="n">
        <v>0</v>
      </c>
      <c r="L60" s="150" t="n">
        <v>0</v>
      </c>
      <c r="M60" s="150" t="n">
        <v>0</v>
      </c>
      <c r="N60" s="150" t="n">
        <v>0</v>
      </c>
      <c r="O60" s="150"/>
      <c r="P60" s="150"/>
      <c r="Q60" s="150"/>
      <c r="R60" s="150" t="n">
        <v>0</v>
      </c>
      <c r="S60" s="150" t="n">
        <v>0</v>
      </c>
      <c r="T60" s="150" t="n">
        <v>0</v>
      </c>
      <c r="U60" s="150" t="n">
        <v>0</v>
      </c>
      <c r="V60" s="150" t="n">
        <v>0</v>
      </c>
      <c r="X60" s="150"/>
      <c r="Y60" s="150" t="n">
        <v>0</v>
      </c>
      <c r="Z60" s="150" t="n">
        <f aca="false">+Input!$I$20</f>
        <v>0</v>
      </c>
      <c r="AA60" s="150"/>
      <c r="AB60" s="150"/>
      <c r="AC60" s="150"/>
      <c r="AD60" s="150"/>
      <c r="AE60" s="150"/>
      <c r="AF60" s="150"/>
      <c r="AG60" s="150"/>
      <c r="AH60" s="8"/>
      <c r="AI60" s="289"/>
      <c r="AJ60" s="290"/>
      <c r="AK60" s="282"/>
      <c r="AL60" s="283"/>
      <c r="AM60" s="14"/>
      <c r="AN60" s="277"/>
      <c r="AO60" s="132"/>
      <c r="AP60" s="132"/>
      <c r="AQ60" s="132"/>
      <c r="AR60" s="132"/>
      <c r="AS60" s="132"/>
      <c r="AT60" s="145"/>
      <c r="AU60" s="145"/>
      <c r="AV60" s="145"/>
      <c r="AW60" s="145"/>
      <c r="AX60" s="145"/>
      <c r="BB60" s="150" t="n">
        <f aca="false">+Input!$I$20</f>
        <v>0</v>
      </c>
    </row>
    <row r="61" customFormat="false" ht="12.75" hidden="false" customHeight="true" outlineLevel="0" collapsed="false">
      <c r="A61" s="276" t="s">
        <v>439</v>
      </c>
      <c r="B61" s="275" t="n">
        <f aca="false">SUM(C61:AG61)</f>
        <v>0</v>
      </c>
      <c r="C61" s="150"/>
      <c r="D61" s="150" t="n">
        <v>0</v>
      </c>
      <c r="E61" s="140" t="n">
        <v>0</v>
      </c>
      <c r="F61" s="150" t="n">
        <v>0</v>
      </c>
      <c r="G61" s="150" t="n">
        <v>0</v>
      </c>
      <c r="H61" s="150" t="n">
        <v>0</v>
      </c>
      <c r="I61" s="150"/>
      <c r="J61" s="150"/>
      <c r="K61" s="150" t="n">
        <v>0</v>
      </c>
      <c r="L61" s="150" t="n">
        <v>0</v>
      </c>
      <c r="M61" s="150" t="n">
        <v>0</v>
      </c>
      <c r="N61" s="150" t="n">
        <v>0</v>
      </c>
      <c r="O61" s="150"/>
      <c r="P61" s="150"/>
      <c r="Q61" s="150"/>
      <c r="R61" s="150" t="n">
        <v>0</v>
      </c>
      <c r="S61" s="150" t="n">
        <v>0</v>
      </c>
      <c r="T61" s="150" t="n">
        <v>0</v>
      </c>
      <c r="U61" s="150" t="n">
        <v>0</v>
      </c>
      <c r="V61" s="150" t="n">
        <v>0</v>
      </c>
      <c r="X61" s="150"/>
      <c r="Y61" s="150" t="n">
        <v>0</v>
      </c>
      <c r="Z61" s="150" t="n">
        <f aca="false">+Input!$I$21</f>
        <v>0</v>
      </c>
      <c r="AA61" s="150"/>
      <c r="AB61" s="150"/>
      <c r="AC61" s="150"/>
      <c r="AD61" s="150"/>
      <c r="AE61" s="150"/>
      <c r="AF61" s="150"/>
      <c r="AG61" s="150"/>
      <c r="AH61" s="8"/>
      <c r="AI61" s="289"/>
      <c r="AJ61" s="290"/>
      <c r="AK61" s="282"/>
      <c r="AL61" s="283"/>
      <c r="AM61" s="14"/>
      <c r="AN61" s="10"/>
      <c r="AO61" s="8"/>
      <c r="AP61" s="8"/>
      <c r="AQ61" s="8"/>
      <c r="AR61" s="8"/>
      <c r="AS61" s="8"/>
      <c r="BB61" s="150" t="n">
        <f aca="false">+Input!$I$21</f>
        <v>0</v>
      </c>
    </row>
    <row r="62" customFormat="false" ht="12.75" hidden="false" customHeight="true" outlineLevel="0" collapsed="false">
      <c r="A62" s="276" t="s">
        <v>281</v>
      </c>
      <c r="B62" s="275" t="n">
        <f aca="false">SUM(C62:AG62)</f>
        <v>0</v>
      </c>
      <c r="C62" s="150"/>
      <c r="D62" s="150" t="n">
        <v>0</v>
      </c>
      <c r="E62" s="140" t="n">
        <v>0</v>
      </c>
      <c r="F62" s="150" t="n">
        <v>0</v>
      </c>
      <c r="G62" s="150" t="n">
        <v>0</v>
      </c>
      <c r="H62" s="150" t="n">
        <v>0</v>
      </c>
      <c r="I62" s="150"/>
      <c r="J62" s="150"/>
      <c r="K62" s="150" t="n">
        <v>0</v>
      </c>
      <c r="L62" s="150" t="n">
        <v>0</v>
      </c>
      <c r="M62" s="150" t="n">
        <v>0</v>
      </c>
      <c r="N62" s="150" t="n">
        <v>0</v>
      </c>
      <c r="O62" s="150"/>
      <c r="P62" s="150"/>
      <c r="Q62" s="150"/>
      <c r="R62" s="150" t="n">
        <v>0</v>
      </c>
      <c r="S62" s="150" t="n">
        <v>0</v>
      </c>
      <c r="T62" s="150" t="n">
        <v>0</v>
      </c>
      <c r="U62" s="150" t="n">
        <v>0</v>
      </c>
      <c r="V62" s="150" t="n">
        <v>0</v>
      </c>
      <c r="X62" s="150"/>
      <c r="Y62" s="150" t="n">
        <v>0</v>
      </c>
      <c r="Z62" s="150" t="n">
        <f aca="false">+Input!$I$22+Input!$I$23</f>
        <v>0</v>
      </c>
      <c r="AA62" s="150"/>
      <c r="AB62" s="150"/>
      <c r="AC62" s="150"/>
      <c r="AD62" s="150"/>
      <c r="AE62" s="150"/>
      <c r="AF62" s="150"/>
      <c r="AG62" s="150"/>
      <c r="AH62" s="8"/>
      <c r="AI62" s="292"/>
      <c r="AJ62" s="281"/>
      <c r="AK62" s="282"/>
      <c r="AL62" s="283"/>
      <c r="AM62" s="14"/>
      <c r="AN62" s="10"/>
      <c r="AO62" s="10"/>
      <c r="AP62" s="8"/>
      <c r="AQ62" s="8"/>
      <c r="AR62" s="8"/>
      <c r="AS62" s="8"/>
      <c r="BB62" s="150" t="n">
        <f aca="false">+Input!$I$22+Input!$I$23</f>
        <v>0</v>
      </c>
    </row>
    <row r="63" customFormat="false" ht="12.75" hidden="false" customHeight="true" outlineLevel="0" collapsed="false">
      <c r="A63" s="276" t="s">
        <v>393</v>
      </c>
      <c r="B63" s="275" t="n">
        <f aca="false">SUM(C63:AG63)</f>
        <v>0</v>
      </c>
      <c r="C63" s="150"/>
      <c r="D63" s="150" t="n">
        <v>0</v>
      </c>
      <c r="E63" s="140" t="n">
        <v>0</v>
      </c>
      <c r="F63" s="150" t="n">
        <v>0</v>
      </c>
      <c r="G63" s="150" t="n">
        <v>0</v>
      </c>
      <c r="H63" s="150" t="n">
        <v>0</v>
      </c>
      <c r="I63" s="150"/>
      <c r="J63" s="150"/>
      <c r="K63" s="150" t="n">
        <v>0</v>
      </c>
      <c r="L63" s="150" t="n">
        <v>0</v>
      </c>
      <c r="M63" s="150" t="n">
        <v>0</v>
      </c>
      <c r="N63" s="150" t="n">
        <v>0</v>
      </c>
      <c r="O63" s="150"/>
      <c r="P63" s="150"/>
      <c r="Q63" s="150"/>
      <c r="R63" s="150" t="n">
        <v>0</v>
      </c>
      <c r="S63" s="150" t="n">
        <v>0</v>
      </c>
      <c r="T63" s="150" t="n">
        <v>0</v>
      </c>
      <c r="U63" s="150" t="n">
        <v>0</v>
      </c>
      <c r="V63" s="150" t="n">
        <v>0</v>
      </c>
      <c r="X63" s="150"/>
      <c r="Y63" s="150" t="n">
        <v>0</v>
      </c>
      <c r="Z63" s="150" t="n">
        <f aca="false">+Input!$I$34</f>
        <v>0</v>
      </c>
      <c r="AA63" s="150"/>
      <c r="AB63" s="150"/>
      <c r="AC63" s="150"/>
      <c r="AD63" s="150"/>
      <c r="AE63" s="150"/>
      <c r="AF63" s="150"/>
      <c r="AG63" s="150"/>
      <c r="AH63" s="8"/>
      <c r="AI63" s="293"/>
      <c r="AJ63" s="294"/>
      <c r="AK63" s="282"/>
      <c r="AL63" s="283"/>
      <c r="AM63" s="14"/>
      <c r="AN63" s="10"/>
      <c r="AO63" s="8"/>
      <c r="AP63" s="8"/>
      <c r="AQ63" s="8"/>
      <c r="AR63" s="8"/>
      <c r="AS63" s="8"/>
      <c r="BB63" s="150" t="n">
        <f aca="false">+Input!$I$34</f>
        <v>0</v>
      </c>
    </row>
    <row r="64" customFormat="false" ht="12.75" hidden="false" customHeight="true" outlineLevel="0" collapsed="false">
      <c r="A64" s="276" t="s">
        <v>440</v>
      </c>
      <c r="B64" s="275" t="n">
        <f aca="false">SUM(C64:AG64)</f>
        <v>0</v>
      </c>
      <c r="C64" s="150"/>
      <c r="D64" s="150"/>
      <c r="F64" s="150"/>
      <c r="G64" s="150"/>
      <c r="H64" s="150"/>
      <c r="I64" s="150"/>
      <c r="J64" s="150"/>
      <c r="K64" s="150"/>
      <c r="L64" s="150"/>
      <c r="M64" s="150"/>
      <c r="N64" s="150"/>
      <c r="O64" s="150"/>
      <c r="P64" s="150"/>
      <c r="Q64" s="150"/>
      <c r="R64" s="150"/>
      <c r="S64" s="150"/>
      <c r="T64" s="150"/>
      <c r="U64" s="150"/>
      <c r="V64" s="150"/>
      <c r="X64" s="150"/>
      <c r="Y64" s="150"/>
      <c r="Z64" s="150"/>
      <c r="AA64" s="150"/>
      <c r="AB64" s="150"/>
      <c r="AC64" s="150"/>
      <c r="AD64" s="150"/>
      <c r="AE64" s="150"/>
      <c r="AF64" s="150"/>
      <c r="AG64" s="150"/>
      <c r="AH64" s="8"/>
      <c r="AI64" s="295"/>
      <c r="AJ64" s="294"/>
      <c r="AK64" s="282"/>
      <c r="AL64" s="283"/>
      <c r="AM64" s="14"/>
      <c r="AN64" s="8"/>
      <c r="AO64" s="8"/>
      <c r="AP64" s="8"/>
      <c r="AQ64" s="8"/>
      <c r="AR64" s="8"/>
      <c r="AS64" s="8"/>
      <c r="BB64" s="150"/>
    </row>
    <row r="65" customFormat="false" ht="12.75" hidden="false" customHeight="true" outlineLevel="0" collapsed="false">
      <c r="A65" s="218" t="s">
        <v>441</v>
      </c>
      <c r="B65" s="275" t="n">
        <f aca="false">SUM(C65:AG65)</f>
        <v>0</v>
      </c>
      <c r="C65" s="150"/>
      <c r="D65" s="150"/>
      <c r="F65" s="150"/>
      <c r="G65" s="150"/>
      <c r="H65" s="150"/>
      <c r="I65" s="150"/>
      <c r="J65" s="150"/>
      <c r="K65" s="150"/>
      <c r="L65" s="150"/>
      <c r="M65" s="150"/>
      <c r="N65" s="150"/>
      <c r="O65" s="150"/>
      <c r="P65" s="150"/>
      <c r="Q65" s="150"/>
      <c r="R65" s="150"/>
      <c r="S65" s="150"/>
      <c r="T65" s="150"/>
      <c r="U65" s="150"/>
      <c r="V65" s="150"/>
      <c r="X65" s="150"/>
      <c r="Y65" s="150"/>
      <c r="Z65" s="150"/>
      <c r="AA65" s="150"/>
      <c r="AB65" s="150"/>
      <c r="AC65" s="150"/>
      <c r="AD65" s="150"/>
      <c r="AE65" s="150"/>
      <c r="AF65" s="150"/>
      <c r="AG65" s="150"/>
      <c r="AH65" s="8"/>
      <c r="AI65" s="296"/>
      <c r="AJ65" s="297"/>
      <c r="AK65" s="298"/>
      <c r="AL65" s="299"/>
      <c r="AM65" s="4"/>
      <c r="AN65" s="8"/>
      <c r="AO65" s="8"/>
      <c r="AP65" s="8"/>
      <c r="AQ65" s="8"/>
      <c r="AR65" s="8"/>
      <c r="AS65" s="8"/>
      <c r="BB65" s="150"/>
    </row>
    <row r="66" customFormat="false" ht="12.75" hidden="false" customHeight="true" outlineLevel="0" collapsed="false">
      <c r="A66" s="218" t="s">
        <v>442</v>
      </c>
      <c r="B66" s="275" t="n">
        <f aca="false">SUM(C66:AG66)</f>
        <v>0</v>
      </c>
      <c r="C66" s="150"/>
      <c r="D66" s="150"/>
      <c r="F66" s="150"/>
      <c r="G66" s="150"/>
      <c r="H66" s="150"/>
      <c r="I66" s="150"/>
      <c r="J66" s="150"/>
      <c r="K66" s="150"/>
      <c r="L66" s="150"/>
      <c r="M66" s="150"/>
      <c r="N66" s="150"/>
      <c r="O66" s="150"/>
      <c r="P66" s="150"/>
      <c r="Q66" s="150"/>
      <c r="R66" s="150"/>
      <c r="S66" s="150"/>
      <c r="T66" s="150"/>
      <c r="U66" s="150"/>
      <c r="V66" s="150"/>
      <c r="X66" s="150"/>
      <c r="Y66" s="150"/>
      <c r="Z66" s="150"/>
      <c r="AA66" s="150"/>
      <c r="AB66" s="150"/>
      <c r="AC66" s="150"/>
      <c r="AD66" s="150"/>
      <c r="AE66" s="150"/>
      <c r="AF66" s="150"/>
      <c r="AG66" s="150"/>
      <c r="AH66" s="8"/>
      <c r="AI66" s="296"/>
      <c r="AJ66" s="297"/>
      <c r="AK66" s="298"/>
      <c r="AL66" s="299"/>
      <c r="AM66" s="4"/>
      <c r="AN66" s="8"/>
      <c r="AO66" s="8"/>
      <c r="AP66" s="8"/>
      <c r="AQ66" s="8"/>
      <c r="AR66" s="8"/>
      <c r="AS66" s="8"/>
      <c r="BB66" s="150"/>
    </row>
    <row r="67" customFormat="false" ht="12.75" hidden="false" customHeight="true" outlineLevel="0" collapsed="false">
      <c r="A67" s="218" t="s">
        <v>443</v>
      </c>
      <c r="B67" s="275" t="n">
        <f aca="false">SUM(C67:AG67)</f>
        <v>0</v>
      </c>
      <c r="C67" s="150"/>
      <c r="D67" s="150"/>
      <c r="F67" s="150"/>
      <c r="G67" s="150"/>
      <c r="H67" s="150"/>
      <c r="I67" s="150"/>
      <c r="J67" s="150"/>
      <c r="K67" s="150"/>
      <c r="L67" s="150"/>
      <c r="M67" s="150"/>
      <c r="N67" s="150"/>
      <c r="O67" s="150"/>
      <c r="P67" s="150"/>
      <c r="Q67" s="150"/>
      <c r="R67" s="150"/>
      <c r="S67" s="150"/>
      <c r="T67" s="150"/>
      <c r="U67" s="150"/>
      <c r="V67" s="150"/>
      <c r="X67" s="150"/>
      <c r="Y67" s="150"/>
      <c r="Z67" s="150"/>
      <c r="AA67" s="150"/>
      <c r="AB67" s="150"/>
      <c r="AC67" s="150"/>
      <c r="AD67" s="150"/>
      <c r="AE67" s="150"/>
      <c r="AF67" s="150"/>
      <c r="AG67" s="150"/>
      <c r="AH67" s="8"/>
      <c r="AI67" s="296"/>
      <c r="AJ67" s="297"/>
      <c r="AK67" s="298"/>
      <c r="AL67" s="299"/>
      <c r="AM67" s="4"/>
      <c r="AN67" s="8"/>
      <c r="AO67" s="8"/>
      <c r="AP67" s="8"/>
      <c r="AQ67" s="8"/>
      <c r="AR67" s="8"/>
      <c r="AS67" s="8"/>
      <c r="BB67" s="150"/>
    </row>
    <row r="68" customFormat="false" ht="12.75" hidden="false" customHeight="true" outlineLevel="0" collapsed="false">
      <c r="A68" s="218" t="s">
        <v>444</v>
      </c>
      <c r="B68" s="275" t="n">
        <f aca="false">SUM(C68:AG68)</f>
        <v>0</v>
      </c>
      <c r="C68" s="150"/>
      <c r="D68" s="150"/>
      <c r="F68" s="150"/>
      <c r="G68" s="150"/>
      <c r="H68" s="150"/>
      <c r="I68" s="150"/>
      <c r="J68" s="150"/>
      <c r="K68" s="150"/>
      <c r="L68" s="150"/>
      <c r="M68" s="150"/>
      <c r="N68" s="150"/>
      <c r="O68" s="150"/>
      <c r="P68" s="150"/>
      <c r="Q68" s="150"/>
      <c r="R68" s="150"/>
      <c r="S68" s="150"/>
      <c r="T68" s="150"/>
      <c r="U68" s="150"/>
      <c r="V68" s="150"/>
      <c r="W68" s="150"/>
      <c r="X68" s="150"/>
      <c r="Y68" s="150"/>
      <c r="Z68" s="150"/>
      <c r="AA68" s="150"/>
      <c r="AB68" s="150"/>
      <c r="AC68" s="150"/>
      <c r="AD68" s="150"/>
      <c r="AE68" s="150"/>
      <c r="AF68" s="150"/>
      <c r="AG68" s="150"/>
      <c r="AH68" s="8"/>
      <c r="AI68" s="296"/>
      <c r="AJ68" s="297"/>
      <c r="AK68" s="298"/>
      <c r="AL68" s="299"/>
      <c r="AM68" s="4"/>
      <c r="AN68" s="8"/>
      <c r="AO68" s="8"/>
      <c r="AP68" s="8"/>
      <c r="AQ68" s="8"/>
      <c r="AR68" s="8"/>
      <c r="AS68" s="8"/>
      <c r="BB68" s="150"/>
    </row>
    <row r="69" customFormat="false" ht="12.75" hidden="false" customHeight="true" outlineLevel="0" collapsed="false">
      <c r="A69" s="276" t="s">
        <v>445</v>
      </c>
      <c r="B69" s="275" t="n">
        <f aca="false">SUM(C69:AG69)</f>
        <v>0</v>
      </c>
      <c r="C69" s="150"/>
      <c r="D69" s="150" t="n">
        <v>0</v>
      </c>
      <c r="E69" s="140" t="n">
        <v>0</v>
      </c>
      <c r="F69" s="150" t="n">
        <v>0</v>
      </c>
      <c r="G69" s="150" t="n">
        <v>0</v>
      </c>
      <c r="H69" s="150" t="n">
        <v>0</v>
      </c>
      <c r="I69" s="150"/>
      <c r="J69" s="150"/>
      <c r="K69" s="150" t="n">
        <v>0</v>
      </c>
      <c r="L69" s="150" t="n">
        <v>0</v>
      </c>
      <c r="M69" s="150" t="n">
        <v>0</v>
      </c>
      <c r="N69" s="150" t="n">
        <v>0</v>
      </c>
      <c r="O69" s="150"/>
      <c r="P69" s="150"/>
      <c r="Q69" s="150"/>
      <c r="R69" s="150" t="n">
        <v>0</v>
      </c>
      <c r="S69" s="150" t="n">
        <v>0</v>
      </c>
      <c r="T69" s="150" t="n">
        <v>0</v>
      </c>
      <c r="U69" s="150" t="n">
        <v>0</v>
      </c>
      <c r="V69" s="150" t="n">
        <v>0</v>
      </c>
      <c r="W69" s="150"/>
      <c r="X69" s="150"/>
      <c r="Y69" s="150" t="n">
        <v>0</v>
      </c>
      <c r="Z69" s="150" t="n">
        <f aca="false">+Input!$I$24</f>
        <v>0</v>
      </c>
      <c r="AA69" s="150"/>
      <c r="AB69" s="150"/>
      <c r="AC69" s="150"/>
      <c r="AD69" s="150"/>
      <c r="AE69" s="150"/>
      <c r="AF69" s="150"/>
      <c r="AG69" s="150"/>
      <c r="AH69" s="8"/>
      <c r="AI69" s="296"/>
      <c r="AJ69" s="297"/>
      <c r="AK69" s="298"/>
      <c r="AL69" s="299"/>
      <c r="AM69" s="4"/>
      <c r="AN69" s="8"/>
      <c r="AO69" s="8"/>
      <c r="AP69" s="8"/>
      <c r="AQ69" s="8"/>
      <c r="AR69" s="8"/>
      <c r="AS69" s="8"/>
      <c r="BB69" s="150" t="n">
        <f aca="false">+Input!$I$24</f>
        <v>0</v>
      </c>
    </row>
    <row r="70" customFormat="false" ht="12.75" hidden="false" customHeight="true" outlineLevel="0" collapsed="false">
      <c r="A70" s="218" t="s">
        <v>446</v>
      </c>
      <c r="B70" s="275" t="n">
        <f aca="false">SUM(C70:AG70)</f>
        <v>0</v>
      </c>
      <c r="C70" s="150"/>
      <c r="D70" s="150"/>
      <c r="F70" s="150"/>
      <c r="G70" s="150"/>
      <c r="H70" s="150"/>
      <c r="I70" s="150"/>
      <c r="J70" s="150"/>
      <c r="K70" s="150"/>
      <c r="L70" s="150"/>
      <c r="M70" s="150"/>
      <c r="N70" s="150"/>
      <c r="O70" s="150"/>
      <c r="P70" s="150"/>
      <c r="Q70" s="150"/>
      <c r="R70" s="150"/>
      <c r="S70" s="150"/>
      <c r="T70" s="150"/>
      <c r="U70" s="150"/>
      <c r="V70" s="150"/>
      <c r="W70" s="150"/>
      <c r="X70" s="150"/>
      <c r="Y70" s="150"/>
      <c r="Z70" s="150"/>
      <c r="AA70" s="150"/>
      <c r="AB70" s="150"/>
      <c r="AC70" s="150"/>
      <c r="AD70" s="150"/>
      <c r="AE70" s="150"/>
      <c r="AF70" s="150"/>
      <c r="AG70" s="150"/>
      <c r="AH70" s="8"/>
      <c r="AI70" s="296"/>
      <c r="AJ70" s="297"/>
      <c r="AK70" s="298"/>
      <c r="AL70" s="299"/>
      <c r="AM70" s="4"/>
      <c r="AN70" s="8"/>
      <c r="AO70" s="8"/>
      <c r="AP70" s="8"/>
      <c r="AQ70" s="8"/>
      <c r="AR70" s="8"/>
      <c r="AS70" s="8"/>
      <c r="BB70" s="150"/>
    </row>
    <row r="71" customFormat="false" ht="12.75" hidden="false" customHeight="true" outlineLevel="0" collapsed="false">
      <c r="A71" s="218" t="s">
        <v>447</v>
      </c>
      <c r="B71" s="275" t="s">
        <v>448</v>
      </c>
      <c r="C71" s="150"/>
      <c r="AH71" s="8"/>
      <c r="AJ71" s="8"/>
      <c r="AK71" s="8"/>
      <c r="AL71" s="132"/>
      <c r="AM71" s="9"/>
    </row>
    <row r="72" customFormat="false" ht="12.75" hidden="false" customHeight="true" outlineLevel="0" collapsed="false">
      <c r="A72" s="218"/>
      <c r="B72" s="300" t="s">
        <v>449</v>
      </c>
      <c r="C72" s="9"/>
      <c r="AH72" s="8"/>
      <c r="AJ72" s="8"/>
      <c r="AK72" s="8"/>
      <c r="AL72" s="132"/>
      <c r="AM72" s="9"/>
    </row>
    <row r="73" customFormat="false" ht="12.75" hidden="false" customHeight="true" outlineLevel="0" collapsed="false">
      <c r="A73" s="218" t="s">
        <v>450</v>
      </c>
      <c r="B73" s="275" t="n">
        <f aca="false">E22</f>
        <v>0</v>
      </c>
      <c r="C73" s="150"/>
      <c r="AH73" s="8"/>
      <c r="AJ73" s="8"/>
      <c r="AK73" s="8"/>
      <c r="AL73" s="132"/>
      <c r="AM73" s="9"/>
    </row>
    <row r="74" customFormat="false" ht="12.75" hidden="false" customHeight="true" outlineLevel="0" collapsed="false">
      <c r="A74" s="218" t="s">
        <v>451</v>
      </c>
      <c r="B74" s="275" t="n">
        <f aca="false">SUM(C74:AG74)</f>
        <v>0</v>
      </c>
      <c r="C74" s="150"/>
      <c r="D74" s="150"/>
      <c r="E74" s="150"/>
      <c r="F74" s="150"/>
      <c r="G74" s="150"/>
      <c r="H74" s="150"/>
      <c r="I74" s="150"/>
      <c r="J74" s="150"/>
      <c r="K74" s="150"/>
      <c r="L74" s="150"/>
      <c r="M74" s="0"/>
      <c r="N74" s="150"/>
      <c r="O74" s="150"/>
      <c r="P74" s="150"/>
      <c r="Q74" s="150"/>
      <c r="R74" s="150"/>
      <c r="S74" s="150"/>
      <c r="T74" s="150"/>
      <c r="U74" s="150"/>
      <c r="V74" s="150"/>
      <c r="W74" s="150"/>
      <c r="X74" s="150"/>
      <c r="Y74" s="150"/>
      <c r="Z74" s="150"/>
      <c r="AA74" s="150"/>
      <c r="AB74" s="150"/>
      <c r="AC74" s="150"/>
      <c r="AD74" s="150"/>
      <c r="AE74" s="150"/>
      <c r="AF74" s="150"/>
      <c r="AG74" s="301"/>
      <c r="AH74" s="8"/>
      <c r="AJ74" s="8"/>
      <c r="AK74" s="8"/>
      <c r="AL74" s="132"/>
      <c r="AM74" s="9"/>
    </row>
    <row r="75" customFormat="false" ht="12.75" hidden="false" customHeight="true" outlineLevel="0" collapsed="false">
      <c r="A75" s="218"/>
      <c r="B75" s="302"/>
      <c r="C75" s="9"/>
      <c r="D75" s="9"/>
      <c r="E75" s="9"/>
      <c r="F75" s="9"/>
      <c r="G75" s="9"/>
      <c r="H75" s="9"/>
      <c r="I75" s="9"/>
      <c r="J75" s="9"/>
      <c r="K75" s="9"/>
      <c r="L75" s="9"/>
      <c r="M75" s="9"/>
      <c r="N75" s="9"/>
      <c r="O75" s="9"/>
      <c r="P75" s="9"/>
      <c r="Q75" s="9"/>
      <c r="R75" s="9"/>
      <c r="S75" s="9"/>
      <c r="T75" s="9"/>
      <c r="U75" s="9"/>
      <c r="V75" s="9"/>
      <c r="W75" s="9"/>
      <c r="X75" s="9"/>
      <c r="Y75" s="9"/>
      <c r="Z75" s="9"/>
      <c r="AA75" s="9"/>
      <c r="AB75" s="9"/>
      <c r="AC75" s="9"/>
      <c r="AD75" s="9"/>
      <c r="AE75" s="9"/>
      <c r="AF75" s="9"/>
      <c r="AG75" s="303"/>
      <c r="AH75" s="8"/>
      <c r="AJ75" s="8"/>
      <c r="AK75" s="8"/>
      <c r="AL75" s="132"/>
      <c r="AM75" s="9"/>
    </row>
    <row r="76" customFormat="false" ht="12.75" hidden="false" customHeight="true" outlineLevel="0" collapsed="false">
      <c r="A76" s="304" t="s">
        <v>452</v>
      </c>
      <c r="B76" s="305" t="n">
        <f aca="false">SUM(B47:B71)-B61-B68-B69-B58-B59</f>
        <v>0</v>
      </c>
      <c r="C76" s="306"/>
      <c r="D76" s="306"/>
      <c r="E76" s="306"/>
      <c r="F76" s="306"/>
      <c r="G76" s="306"/>
      <c r="H76" s="306"/>
      <c r="I76" s="306"/>
      <c r="J76" s="306"/>
      <c r="K76" s="306"/>
      <c r="L76" s="306"/>
      <c r="M76" s="306"/>
      <c r="N76" s="306"/>
      <c r="O76" s="306"/>
      <c r="P76" s="306"/>
      <c r="Q76" s="306"/>
      <c r="R76" s="306"/>
      <c r="S76" s="306"/>
      <c r="T76" s="306"/>
      <c r="U76" s="306"/>
      <c r="V76" s="306"/>
      <c r="W76" s="306"/>
      <c r="X76" s="306"/>
      <c r="Y76" s="306"/>
      <c r="Z76" s="306"/>
      <c r="AA76" s="306"/>
      <c r="AB76" s="306"/>
      <c r="AC76" s="306"/>
      <c r="AD76" s="306"/>
      <c r="AE76" s="306"/>
      <c r="AF76" s="306"/>
      <c r="AG76" s="307"/>
      <c r="AH76" s="8"/>
      <c r="AJ76" s="8"/>
      <c r="AK76" s="8"/>
      <c r="AL76" s="132"/>
      <c r="AM76" s="9"/>
    </row>
    <row r="77" customFormat="false" ht="12.75" hidden="false" customHeight="true" outlineLevel="0" collapsed="false">
      <c r="A77" s="8"/>
      <c r="B77" s="8"/>
      <c r="C77" s="8"/>
      <c r="D77" s="8"/>
      <c r="E77" s="8"/>
      <c r="F77" s="8"/>
      <c r="G77" s="8"/>
      <c r="H77" s="8"/>
      <c r="I77" s="8"/>
      <c r="J77" s="8"/>
      <c r="K77" s="8"/>
      <c r="L77" s="8"/>
      <c r="M77" s="8"/>
      <c r="N77" s="8"/>
      <c r="O77" s="8"/>
      <c r="P77" s="8"/>
      <c r="Q77" s="8"/>
      <c r="R77" s="8"/>
      <c r="S77" s="8"/>
      <c r="T77" s="8"/>
      <c r="U77" s="8"/>
      <c r="V77" s="8"/>
      <c r="W77" s="8"/>
      <c r="X77" s="8"/>
      <c r="Y77" s="8"/>
      <c r="Z77" s="8"/>
      <c r="AA77" s="8"/>
      <c r="AB77" s="8"/>
      <c r="AC77" s="8"/>
      <c r="AD77" s="8"/>
      <c r="AE77" s="8"/>
      <c r="AF77" s="8"/>
      <c r="AG77" s="8"/>
      <c r="AH77" s="8"/>
      <c r="AJ77" s="8"/>
      <c r="AK77" s="8"/>
      <c r="AL77" s="132"/>
      <c r="AM77" s="9"/>
    </row>
    <row r="78" customFormat="false" ht="12.75" hidden="false" customHeight="true" outlineLevel="0" collapsed="false">
      <c r="A78" s="87"/>
      <c r="B78" s="308"/>
      <c r="AH78" s="87"/>
      <c r="AJ78" s="87"/>
      <c r="AK78" s="150"/>
      <c r="AL78" s="132"/>
      <c r="AM78" s="9"/>
    </row>
    <row r="79" customFormat="false" ht="12.75" hidden="false" customHeight="true" outlineLevel="0" collapsed="false">
      <c r="A79" s="252" t="s">
        <v>453</v>
      </c>
      <c r="B79" s="252"/>
      <c r="AH79" s="87"/>
      <c r="AJ79" s="87"/>
      <c r="AK79" s="150"/>
      <c r="AL79" s="132"/>
      <c r="AM79" s="9"/>
    </row>
    <row r="80" customFormat="false" ht="12.75" hidden="false" customHeight="true" outlineLevel="0" collapsed="false">
      <c r="A80" s="87"/>
      <c r="B80" s="308"/>
      <c r="AH80" s="87"/>
      <c r="AJ80" s="87"/>
      <c r="AK80" s="150"/>
      <c r="AL80" s="132"/>
      <c r="AM80" s="9"/>
    </row>
    <row r="81" customFormat="false" ht="12.75" hidden="false" customHeight="true" outlineLevel="0" collapsed="false">
      <c r="A81" s="255"/>
      <c r="B81" s="256" t="s">
        <v>414</v>
      </c>
      <c r="C81" s="257" t="n">
        <f aca="false">SUM(C85:C101)</f>
        <v>0</v>
      </c>
      <c r="D81" s="257" t="n">
        <f aca="false">SUM(D85:D101)</f>
        <v>0</v>
      </c>
      <c r="E81" s="257" t="n">
        <f aca="false">SUM(E85:E101)</f>
        <v>0</v>
      </c>
      <c r="F81" s="257" t="n">
        <f aca="false">SUM(F85:F101)</f>
        <v>0</v>
      </c>
      <c r="G81" s="257" t="n">
        <f aca="false">SUM(G85:G101)</f>
        <v>0</v>
      </c>
      <c r="H81" s="257" t="n">
        <f aca="false">SUM(H85:H101)</f>
        <v>0</v>
      </c>
      <c r="I81" s="257" t="n">
        <f aca="false">SUM(I85:I101)</f>
        <v>0</v>
      </c>
      <c r="J81" s="257" t="n">
        <f aca="false">SUM(J85:J101)</f>
        <v>0</v>
      </c>
      <c r="K81" s="257" t="n">
        <f aca="false">SUM(K85:K101)</f>
        <v>0</v>
      </c>
      <c r="L81" s="257" t="n">
        <f aca="false">SUM(L85:L101)</f>
        <v>0</v>
      </c>
      <c r="M81" s="257" t="n">
        <f aca="false">SUM(M85:M101)</f>
        <v>0</v>
      </c>
      <c r="N81" s="257" t="n">
        <f aca="false">SUM(N85:N101)</f>
        <v>0</v>
      </c>
      <c r="O81" s="257" t="n">
        <f aca="false">SUM(O85:O101)</f>
        <v>0</v>
      </c>
      <c r="P81" s="257" t="n">
        <f aca="false">SUM(P85:P101)</f>
        <v>0</v>
      </c>
      <c r="Q81" s="257" t="n">
        <f aca="false">SUM(Q85:Q101)</f>
        <v>0</v>
      </c>
      <c r="R81" s="257" t="n">
        <f aca="false">SUM(R85:R101)</f>
        <v>0</v>
      </c>
      <c r="S81" s="257" t="n">
        <f aca="false">SUM(S85:S101)</f>
        <v>0</v>
      </c>
      <c r="T81" s="257" t="n">
        <f aca="false">SUM(T85:T101)</f>
        <v>0</v>
      </c>
      <c r="U81" s="257" t="n">
        <f aca="false">SUM(U85:U101)</f>
        <v>0</v>
      </c>
      <c r="V81" s="257" t="n">
        <f aca="false">SUM(V85:V101)</f>
        <v>0</v>
      </c>
      <c r="W81" s="257" t="n">
        <f aca="false">SUM(W85:W101)</f>
        <v>0</v>
      </c>
      <c r="X81" s="257" t="n">
        <f aca="false">SUM(X85:X101)</f>
        <v>0</v>
      </c>
      <c r="Y81" s="257" t="n">
        <f aca="false">SUM(Y85:Y101)</f>
        <v>0</v>
      </c>
      <c r="Z81" s="257" t="n">
        <f aca="false">SUM(Z85:Z101)</f>
        <v>0</v>
      </c>
      <c r="AA81" s="257" t="n">
        <f aca="false">SUM(AA85:AA101)</f>
        <v>0</v>
      </c>
      <c r="AB81" s="257" t="n">
        <f aca="false">SUM(AB85:AB101)</f>
        <v>0</v>
      </c>
      <c r="AC81" s="257" t="n">
        <f aca="false">SUM(AC85:AC101)</f>
        <v>0</v>
      </c>
      <c r="AD81" s="257" t="n">
        <f aca="false">SUM(AD85:AD101)</f>
        <v>0</v>
      </c>
      <c r="AE81" s="257" t="n">
        <f aca="false">SUM(AE85:AE101)</f>
        <v>0</v>
      </c>
      <c r="AF81" s="257" t="n">
        <f aca="false">SUM(AF85:AF101)</f>
        <v>0</v>
      </c>
      <c r="AG81" s="257" t="n">
        <f aca="false">SUM(AG85:AG101)</f>
        <v>0</v>
      </c>
      <c r="AH81" s="8"/>
      <c r="AI81" s="309"/>
      <c r="AJ81" s="310"/>
      <c r="AK81" s="8"/>
      <c r="AL81" s="22"/>
      <c r="AN81" s="8"/>
      <c r="AO81" s="8"/>
      <c r="AP81" s="8"/>
      <c r="AQ81" s="8"/>
      <c r="AR81" s="8"/>
      <c r="AS81" s="8"/>
    </row>
    <row r="82" customFormat="false" ht="12.75" hidden="false" customHeight="true" outlineLevel="0" collapsed="false">
      <c r="A82" s="260" t="s">
        <v>322</v>
      </c>
      <c r="B82" s="261" t="n">
        <f aca="false">B44</f>
        <v>36982</v>
      </c>
      <c r="C82" s="262" t="n">
        <f aca="false">C44</f>
        <v>36982</v>
      </c>
      <c r="D82" s="262" t="n">
        <f aca="false">D44</f>
        <v>36983</v>
      </c>
      <c r="E82" s="262" t="n">
        <f aca="false">E44</f>
        <v>36984</v>
      </c>
      <c r="F82" s="262" t="n">
        <f aca="false">F44</f>
        <v>36985</v>
      </c>
      <c r="G82" s="262" t="n">
        <f aca="false">G44</f>
        <v>36986</v>
      </c>
      <c r="H82" s="262" t="n">
        <f aca="false">H44</f>
        <v>36987</v>
      </c>
      <c r="I82" s="262" t="n">
        <f aca="false">I44</f>
        <v>36988</v>
      </c>
      <c r="J82" s="262" t="n">
        <f aca="false">J44</f>
        <v>36989</v>
      </c>
      <c r="K82" s="262" t="n">
        <f aca="false">K44</f>
        <v>36990</v>
      </c>
      <c r="L82" s="262" t="n">
        <f aca="false">L44</f>
        <v>36991</v>
      </c>
      <c r="M82" s="262" t="n">
        <f aca="false">M44</f>
        <v>36992</v>
      </c>
      <c r="N82" s="262" t="n">
        <f aca="false">N44</f>
        <v>36993</v>
      </c>
      <c r="O82" s="262" t="n">
        <f aca="false">O44</f>
        <v>36994</v>
      </c>
      <c r="P82" s="262" t="n">
        <f aca="false">P44</f>
        <v>36995</v>
      </c>
      <c r="Q82" s="262" t="n">
        <f aca="false">Q44</f>
        <v>36996</v>
      </c>
      <c r="R82" s="262" t="n">
        <f aca="false">R44</f>
        <v>36997</v>
      </c>
      <c r="S82" s="262" t="n">
        <f aca="false">S44</f>
        <v>36998</v>
      </c>
      <c r="T82" s="262" t="n">
        <f aca="false">T44</f>
        <v>36999</v>
      </c>
      <c r="U82" s="262" t="n">
        <f aca="false">U44</f>
        <v>37000</v>
      </c>
      <c r="V82" s="262" t="n">
        <f aca="false">V44</f>
        <v>37001</v>
      </c>
      <c r="W82" s="262" t="n">
        <f aca="false">W44</f>
        <v>37002</v>
      </c>
      <c r="X82" s="262" t="n">
        <f aca="false">X44</f>
        <v>37003</v>
      </c>
      <c r="Y82" s="262" t="n">
        <f aca="false">Y44</f>
        <v>37004</v>
      </c>
      <c r="Z82" s="262" t="n">
        <f aca="false">Z44</f>
        <v>37005</v>
      </c>
      <c r="AA82" s="262" t="n">
        <f aca="false">AA44</f>
        <v>37006</v>
      </c>
      <c r="AB82" s="262" t="n">
        <f aca="false">AB44</f>
        <v>37007</v>
      </c>
      <c r="AC82" s="262" t="n">
        <f aca="false">AC44</f>
        <v>37008</v>
      </c>
      <c r="AD82" s="262" t="n">
        <f aca="false">AD44</f>
        <v>37009</v>
      </c>
      <c r="AE82" s="262" t="n">
        <f aca="false">AE44</f>
        <v>37010</v>
      </c>
      <c r="AF82" s="262" t="n">
        <f aca="false">AF44</f>
        <v>37011</v>
      </c>
      <c r="AG82" s="262" t="n">
        <f aca="false">AG44</f>
        <v>37012</v>
      </c>
      <c r="AH82" s="263"/>
      <c r="AI82" s="309"/>
      <c r="AJ82" s="311"/>
      <c r="AK82" s="263"/>
      <c r="AL82" s="266"/>
      <c r="AM82" s="263"/>
      <c r="AN82" s="263"/>
      <c r="AO82" s="263"/>
      <c r="AP82" s="263"/>
      <c r="AQ82" s="263"/>
      <c r="AR82" s="263"/>
      <c r="AS82" s="263"/>
      <c r="AT82" s="263"/>
      <c r="AU82" s="263"/>
      <c r="AV82" s="263"/>
      <c r="AW82" s="263"/>
      <c r="AX82" s="263"/>
      <c r="AY82" s="263"/>
      <c r="AZ82" s="263"/>
      <c r="BA82" s="263"/>
      <c r="BB82" s="263"/>
      <c r="BC82" s="263"/>
      <c r="BD82" s="263"/>
      <c r="BE82" s="263"/>
      <c r="BF82" s="263"/>
      <c r="BG82" s="263"/>
      <c r="BH82" s="263"/>
      <c r="BI82" s="263"/>
      <c r="BJ82" s="263"/>
      <c r="BK82" s="263"/>
      <c r="BL82" s="263"/>
      <c r="BM82" s="263"/>
      <c r="BN82" s="263"/>
      <c r="BO82" s="263"/>
      <c r="BP82" s="263"/>
      <c r="BQ82" s="263"/>
      <c r="BR82" s="263"/>
      <c r="BS82" s="263"/>
      <c r="BT82" s="263"/>
      <c r="BU82" s="263"/>
      <c r="BV82" s="263"/>
      <c r="BW82" s="263"/>
      <c r="BX82" s="263"/>
      <c r="BY82" s="263"/>
      <c r="BZ82" s="263"/>
      <c r="CA82" s="263"/>
      <c r="CB82" s="263"/>
      <c r="CC82" s="263"/>
      <c r="CD82" s="263"/>
      <c r="CE82" s="263"/>
      <c r="CF82" s="263"/>
      <c r="CG82" s="263"/>
      <c r="CH82" s="263"/>
      <c r="CI82" s="263"/>
      <c r="CJ82" s="263"/>
      <c r="CK82" s="263"/>
      <c r="CL82" s="263"/>
      <c r="CM82" s="263"/>
      <c r="CN82" s="263"/>
      <c r="CO82" s="263"/>
      <c r="CP82" s="263"/>
      <c r="CQ82" s="263"/>
      <c r="CR82" s="263"/>
      <c r="CS82" s="263"/>
      <c r="CT82" s="263"/>
      <c r="CU82" s="263"/>
      <c r="CV82" s="263"/>
      <c r="CW82" s="263"/>
      <c r="CX82" s="263"/>
      <c r="CY82" s="263"/>
      <c r="CZ82" s="263"/>
      <c r="DA82" s="263"/>
      <c r="DB82" s="263"/>
      <c r="DC82" s="263"/>
      <c r="DD82" s="263"/>
      <c r="DE82" s="263"/>
      <c r="DF82" s="263"/>
      <c r="DG82" s="263"/>
      <c r="DH82" s="263"/>
      <c r="DI82" s="263"/>
      <c r="DJ82" s="263"/>
      <c r="DK82" s="263"/>
      <c r="DL82" s="263"/>
      <c r="DM82" s="263"/>
      <c r="DN82" s="263"/>
      <c r="DO82" s="263"/>
      <c r="DP82" s="263"/>
      <c r="DQ82" s="263"/>
      <c r="DR82" s="263"/>
      <c r="DS82" s="263"/>
      <c r="DT82" s="263"/>
      <c r="DU82" s="263"/>
      <c r="DV82" s="263"/>
      <c r="DW82" s="263"/>
      <c r="DX82" s="263"/>
      <c r="DY82" s="263"/>
      <c r="DZ82" s="263"/>
      <c r="EA82" s="263"/>
      <c r="EB82" s="263"/>
      <c r="EC82" s="263"/>
      <c r="ED82" s="263"/>
      <c r="EE82" s="263"/>
      <c r="EF82" s="263"/>
      <c r="EG82" s="263"/>
      <c r="EH82" s="263"/>
      <c r="EI82" s="263"/>
      <c r="EJ82" s="263"/>
      <c r="EK82" s="263"/>
      <c r="EL82" s="263"/>
      <c r="EM82" s="263"/>
      <c r="EN82" s="263"/>
      <c r="EO82" s="263"/>
      <c r="EP82" s="263"/>
      <c r="EQ82" s="263"/>
      <c r="ER82" s="263"/>
      <c r="ES82" s="263"/>
      <c r="ET82" s="263"/>
      <c r="EU82" s="263"/>
      <c r="EV82" s="263"/>
      <c r="EW82" s="263"/>
      <c r="EX82" s="263"/>
      <c r="EY82" s="263"/>
      <c r="EZ82" s="263"/>
      <c r="FA82" s="263"/>
      <c r="FB82" s="263"/>
      <c r="FC82" s="263"/>
      <c r="FD82" s="263"/>
      <c r="FE82" s="263"/>
      <c r="FF82" s="263"/>
      <c r="FG82" s="263"/>
      <c r="FH82" s="263"/>
      <c r="FI82" s="263"/>
      <c r="FJ82" s="263"/>
      <c r="FK82" s="263"/>
      <c r="FL82" s="263"/>
      <c r="FM82" s="263"/>
      <c r="FN82" s="263"/>
      <c r="FO82" s="263"/>
      <c r="FP82" s="263"/>
      <c r="FQ82" s="263"/>
      <c r="FR82" s="263"/>
      <c r="FS82" s="263"/>
      <c r="FT82" s="263"/>
      <c r="FU82" s="263"/>
      <c r="FV82" s="263"/>
      <c r="FW82" s="263"/>
      <c r="FX82" s="263"/>
      <c r="FY82" s="263"/>
      <c r="FZ82" s="263"/>
      <c r="GA82" s="263"/>
      <c r="GB82" s="263"/>
      <c r="GC82" s="263"/>
      <c r="GD82" s="263"/>
      <c r="GE82" s="263"/>
      <c r="GF82" s="263"/>
      <c r="GG82" s="263"/>
      <c r="GH82" s="263"/>
      <c r="GI82" s="263"/>
      <c r="GJ82" s="263"/>
      <c r="GK82" s="263"/>
      <c r="GL82" s="263"/>
      <c r="GM82" s="263"/>
      <c r="GN82" s="263"/>
      <c r="GO82" s="263"/>
      <c r="GP82" s="263"/>
      <c r="GQ82" s="263"/>
      <c r="GR82" s="263"/>
      <c r="GS82" s="263"/>
      <c r="GT82" s="263"/>
      <c r="GU82" s="263"/>
      <c r="GV82" s="263"/>
      <c r="GW82" s="263"/>
      <c r="GX82" s="263"/>
      <c r="GY82" s="263"/>
      <c r="GZ82" s="263"/>
      <c r="HA82" s="263"/>
      <c r="HB82" s="263"/>
      <c r="HC82" s="263"/>
      <c r="HD82" s="263"/>
      <c r="HE82" s="263"/>
      <c r="HF82" s="263"/>
      <c r="HG82" s="263"/>
      <c r="HH82" s="263"/>
      <c r="HI82" s="263"/>
      <c r="HJ82" s="263"/>
      <c r="HK82" s="263"/>
      <c r="HL82" s="263"/>
      <c r="HM82" s="263"/>
      <c r="HN82" s="263"/>
      <c r="HO82" s="263"/>
      <c r="HP82" s="263"/>
      <c r="HQ82" s="263"/>
      <c r="HR82" s="263"/>
      <c r="HS82" s="263"/>
      <c r="HT82" s="263"/>
      <c r="HU82" s="263"/>
      <c r="HV82" s="263"/>
      <c r="HW82" s="263"/>
      <c r="HX82" s="263"/>
      <c r="HY82" s="263"/>
      <c r="HZ82" s="263"/>
      <c r="IA82" s="263"/>
      <c r="IB82" s="263"/>
      <c r="IC82" s="263"/>
      <c r="ID82" s="263"/>
      <c r="IE82" s="263"/>
      <c r="IF82" s="263"/>
      <c r="IG82" s="263"/>
      <c r="IH82" s="263"/>
      <c r="II82" s="263"/>
      <c r="IJ82" s="263"/>
      <c r="IK82" s="263"/>
      <c r="IL82" s="263"/>
      <c r="IM82" s="263"/>
      <c r="IN82" s="263"/>
      <c r="IO82" s="263"/>
      <c r="IP82" s="263"/>
      <c r="IQ82" s="263"/>
      <c r="IR82" s="263"/>
      <c r="IS82" s="263"/>
      <c r="IT82" s="263"/>
      <c r="IU82" s="263"/>
      <c r="IV82" s="263"/>
      <c r="IW82" s="263"/>
    </row>
    <row r="83" customFormat="false" ht="12.75" hidden="false" customHeight="true" outlineLevel="0" collapsed="false">
      <c r="A83" s="267"/>
      <c r="B83" s="267"/>
      <c r="C83" s="268" t="str">
        <f aca="false">C45</f>
        <v>S</v>
      </c>
      <c r="D83" s="268" t="str">
        <f aca="false">D45</f>
        <v>M</v>
      </c>
      <c r="E83" s="268" t="str">
        <f aca="false">E45</f>
        <v>T</v>
      </c>
      <c r="F83" s="268" t="str">
        <f aca="false">F45</f>
        <v>W</v>
      </c>
      <c r="G83" s="268" t="str">
        <f aca="false">G45</f>
        <v>R</v>
      </c>
      <c r="H83" s="268" t="str">
        <f aca="false">H45</f>
        <v>F</v>
      </c>
      <c r="I83" s="268" t="str">
        <f aca="false">I45</f>
        <v>S</v>
      </c>
      <c r="J83" s="268" t="str">
        <f aca="false">J45</f>
        <v>S</v>
      </c>
      <c r="K83" s="268" t="str">
        <f aca="false">K45</f>
        <v>M</v>
      </c>
      <c r="L83" s="268" t="str">
        <f aca="false">L45</f>
        <v>T</v>
      </c>
      <c r="M83" s="268" t="str">
        <f aca="false">M45</f>
        <v>W</v>
      </c>
      <c r="N83" s="268" t="str">
        <f aca="false">N45</f>
        <v>R</v>
      </c>
      <c r="O83" s="268" t="str">
        <f aca="false">O45</f>
        <v>F</v>
      </c>
      <c r="P83" s="268" t="str">
        <f aca="false">P45</f>
        <v>S</v>
      </c>
      <c r="Q83" s="268" t="str">
        <f aca="false">Q45</f>
        <v>S</v>
      </c>
      <c r="R83" s="268" t="str">
        <f aca="false">R45</f>
        <v>M</v>
      </c>
      <c r="S83" s="268" t="str">
        <f aca="false">S45</f>
        <v>T</v>
      </c>
      <c r="T83" s="268" t="str">
        <f aca="false">T45</f>
        <v>W</v>
      </c>
      <c r="U83" s="268" t="str">
        <f aca="false">U45</f>
        <v>R</v>
      </c>
      <c r="V83" s="268" t="str">
        <f aca="false">V45</f>
        <v>F</v>
      </c>
      <c r="W83" s="268" t="str">
        <f aca="false">W45</f>
        <v>S</v>
      </c>
      <c r="X83" s="268" t="str">
        <f aca="false">X45</f>
        <v>S</v>
      </c>
      <c r="Y83" s="268" t="str">
        <f aca="false">Y45</f>
        <v>M</v>
      </c>
      <c r="Z83" s="268" t="str">
        <f aca="false">Z45</f>
        <v>T</v>
      </c>
      <c r="AA83" s="268" t="str">
        <f aca="false">AA45</f>
        <v>W</v>
      </c>
      <c r="AB83" s="268" t="str">
        <f aca="false">AB45</f>
        <v>R</v>
      </c>
      <c r="AC83" s="268" t="str">
        <f aca="false">AC45</f>
        <v>F</v>
      </c>
      <c r="AD83" s="268" t="str">
        <f aca="false">AD45</f>
        <v>S</v>
      </c>
      <c r="AE83" s="268" t="str">
        <f aca="false">AE45</f>
        <v>S</v>
      </c>
      <c r="AF83" s="268" t="str">
        <f aca="false">AF45</f>
        <v>M</v>
      </c>
      <c r="AG83" s="268" t="str">
        <f aca="false">AG45</f>
        <v>T</v>
      </c>
      <c r="AH83" s="8"/>
      <c r="AI83" s="309"/>
      <c r="AJ83" s="310"/>
      <c r="AK83" s="8"/>
      <c r="AL83" s="87"/>
      <c r="AN83" s="8"/>
      <c r="AO83" s="8"/>
      <c r="AP83" s="8"/>
      <c r="AQ83" s="8"/>
      <c r="AR83" s="8"/>
      <c r="AS83" s="8"/>
    </row>
    <row r="84" customFormat="false" ht="12.75" hidden="false" customHeight="true" outlineLevel="0" collapsed="false">
      <c r="A84" s="271"/>
      <c r="B84" s="272" t="s">
        <v>420</v>
      </c>
      <c r="C84" s="273"/>
      <c r="D84" s="273"/>
      <c r="E84" s="273"/>
      <c r="F84" s="273"/>
      <c r="G84" s="273"/>
      <c r="H84" s="273"/>
      <c r="I84" s="273"/>
      <c r="J84" s="273"/>
      <c r="K84" s="273"/>
      <c r="L84" s="273"/>
      <c r="M84" s="273"/>
      <c r="N84" s="273"/>
      <c r="O84" s="273"/>
      <c r="P84" s="273"/>
      <c r="Q84" s="273"/>
      <c r="R84" s="273"/>
      <c r="S84" s="273"/>
      <c r="T84" s="273"/>
      <c r="U84" s="273"/>
      <c r="V84" s="273"/>
      <c r="W84" s="273"/>
      <c r="X84" s="273"/>
      <c r="Y84" s="273"/>
      <c r="Z84" s="273"/>
      <c r="AA84" s="273"/>
      <c r="AB84" s="273"/>
      <c r="AC84" s="273"/>
      <c r="AD84" s="273"/>
      <c r="AE84" s="273"/>
      <c r="AF84" s="273"/>
      <c r="AG84" s="274"/>
      <c r="AH84" s="87"/>
      <c r="AI84" s="145"/>
      <c r="AJ84" s="312"/>
      <c r="AK84" s="150"/>
      <c r="AL84" s="132"/>
      <c r="AM84" s="9"/>
    </row>
    <row r="85" customFormat="false" ht="12.75" hidden="false" customHeight="true" outlineLevel="0" collapsed="false">
      <c r="A85" s="218" t="s">
        <v>454</v>
      </c>
      <c r="B85" s="275" t="n">
        <f aca="false">SUM(C85:AG85)</f>
        <v>0</v>
      </c>
      <c r="C85" s="150"/>
      <c r="D85" s="150"/>
      <c r="E85" s="150"/>
      <c r="F85" s="150"/>
      <c r="G85" s="150"/>
      <c r="H85" s="150"/>
      <c r="I85" s="150"/>
      <c r="J85" s="150"/>
      <c r="K85" s="150"/>
      <c r="L85" s="150"/>
      <c r="M85" s="150"/>
      <c r="N85" s="150"/>
      <c r="O85" s="150"/>
      <c r="P85" s="150"/>
      <c r="Q85" s="150"/>
      <c r="R85" s="150"/>
      <c r="S85" s="150"/>
      <c r="T85" s="150"/>
      <c r="U85" s="150"/>
      <c r="V85" s="150"/>
      <c r="W85" s="150"/>
      <c r="X85" s="150"/>
      <c r="Y85" s="150"/>
      <c r="Z85" s="150"/>
      <c r="AA85" s="150"/>
      <c r="AB85" s="150"/>
      <c r="AC85" s="150"/>
      <c r="AD85" s="150"/>
      <c r="AE85" s="150"/>
      <c r="AF85" s="150"/>
      <c r="AG85" s="301"/>
      <c r="AH85" s="87"/>
      <c r="AJ85" s="87"/>
      <c r="AK85" s="150"/>
      <c r="AL85" s="132"/>
      <c r="AM85" s="9"/>
    </row>
    <row r="86" customFormat="false" ht="12.75" hidden="false" customHeight="true" outlineLevel="0" collapsed="false">
      <c r="A86" s="218" t="s">
        <v>455</v>
      </c>
      <c r="B86" s="275" t="n">
        <f aca="false">SUM(C86:AG86)</f>
        <v>0</v>
      </c>
      <c r="C86" s="150"/>
      <c r="D86" s="150"/>
      <c r="E86" s="150"/>
      <c r="F86" s="150"/>
      <c r="G86" s="150"/>
      <c r="H86" s="150"/>
      <c r="I86" s="150"/>
      <c r="J86" s="150"/>
      <c r="K86" s="150"/>
      <c r="L86" s="150"/>
      <c r="M86" s="150"/>
      <c r="N86" s="150"/>
      <c r="O86" s="150"/>
      <c r="P86" s="150"/>
      <c r="Q86" s="150"/>
      <c r="R86" s="150"/>
      <c r="S86" s="150"/>
      <c r="T86" s="150"/>
      <c r="U86" s="150"/>
      <c r="V86" s="150"/>
      <c r="W86" s="150"/>
      <c r="X86" s="150"/>
      <c r="Y86" s="150"/>
      <c r="Z86" s="150"/>
      <c r="AA86" s="150"/>
      <c r="AB86" s="150"/>
      <c r="AC86" s="150"/>
      <c r="AD86" s="150"/>
      <c r="AE86" s="150"/>
      <c r="AF86" s="150"/>
      <c r="AG86" s="301"/>
      <c r="AH86" s="87"/>
      <c r="AJ86" s="87"/>
      <c r="AK86" s="150"/>
      <c r="AL86" s="132"/>
      <c r="AM86" s="9"/>
    </row>
    <row r="87" customFormat="false" ht="12.75" hidden="false" customHeight="true" outlineLevel="0" collapsed="false">
      <c r="A87" s="218" t="s">
        <v>456</v>
      </c>
      <c r="B87" s="275" t="n">
        <f aca="false">SUM(C87:AG87)</f>
        <v>0</v>
      </c>
      <c r="C87" s="150"/>
      <c r="D87" s="150"/>
      <c r="E87" s="150"/>
      <c r="F87" s="150"/>
      <c r="G87" s="150"/>
      <c r="H87" s="150"/>
      <c r="I87" s="150"/>
      <c r="J87" s="150"/>
      <c r="K87" s="150"/>
      <c r="L87" s="150"/>
      <c r="M87" s="150"/>
      <c r="N87" s="150"/>
      <c r="O87" s="150"/>
      <c r="P87" s="150"/>
      <c r="Q87" s="150"/>
      <c r="R87" s="150"/>
      <c r="S87" s="150"/>
      <c r="T87" s="150"/>
      <c r="U87" s="150"/>
      <c r="V87" s="150"/>
      <c r="W87" s="150"/>
      <c r="X87" s="150"/>
      <c r="Y87" s="150"/>
      <c r="Z87" s="150"/>
      <c r="AA87" s="150"/>
      <c r="AB87" s="150"/>
      <c r="AC87" s="150"/>
      <c r="AD87" s="150"/>
      <c r="AE87" s="150"/>
      <c r="AF87" s="150"/>
      <c r="AG87" s="301"/>
      <c r="AH87" s="87"/>
      <c r="AJ87" s="87"/>
      <c r="AK87" s="150"/>
      <c r="AL87" s="132"/>
      <c r="AM87" s="9"/>
    </row>
    <row r="88" customFormat="false" ht="12.75" hidden="false" customHeight="true" outlineLevel="0" collapsed="false">
      <c r="A88" s="218" t="s">
        <v>457</v>
      </c>
      <c r="B88" s="275" t="n">
        <f aca="false">SUM(C88:AG88)</f>
        <v>0</v>
      </c>
      <c r="C88" s="150"/>
      <c r="D88" s="150"/>
      <c r="E88" s="150"/>
      <c r="F88" s="150"/>
      <c r="G88" s="150"/>
      <c r="H88" s="150"/>
      <c r="I88" s="150"/>
      <c r="J88" s="150"/>
      <c r="K88" s="150"/>
      <c r="L88" s="150"/>
      <c r="M88" s="150"/>
      <c r="N88" s="150"/>
      <c r="O88" s="150"/>
      <c r="P88" s="150"/>
      <c r="Q88" s="150"/>
      <c r="R88" s="150"/>
      <c r="S88" s="150"/>
      <c r="T88" s="150"/>
      <c r="U88" s="150"/>
      <c r="V88" s="150"/>
      <c r="W88" s="150"/>
      <c r="X88" s="150"/>
      <c r="Y88" s="150"/>
      <c r="Z88" s="150"/>
      <c r="AA88" s="150"/>
      <c r="AB88" s="150"/>
      <c r="AC88" s="150"/>
      <c r="AD88" s="150"/>
      <c r="AE88" s="150"/>
      <c r="AF88" s="150"/>
      <c r="AG88" s="301"/>
      <c r="AH88" s="87"/>
      <c r="AJ88" s="87"/>
      <c r="AK88" s="150"/>
      <c r="AL88" s="132"/>
      <c r="AM88" s="9"/>
    </row>
    <row r="89" customFormat="false" ht="12.75" hidden="false" customHeight="true" outlineLevel="0" collapsed="false">
      <c r="A89" s="218" t="s">
        <v>458</v>
      </c>
      <c r="B89" s="275" t="n">
        <f aca="false">SUM(C89:AG89)</f>
        <v>0</v>
      </c>
      <c r="C89" s="150"/>
      <c r="D89" s="150"/>
      <c r="E89" s="150"/>
      <c r="F89" s="150"/>
      <c r="G89" s="150"/>
      <c r="H89" s="150"/>
      <c r="I89" s="150"/>
      <c r="J89" s="150"/>
      <c r="K89" s="150"/>
      <c r="L89" s="150"/>
      <c r="M89" s="150"/>
      <c r="N89" s="150"/>
      <c r="O89" s="150"/>
      <c r="P89" s="150"/>
      <c r="Q89" s="150"/>
      <c r="R89" s="150"/>
      <c r="S89" s="150"/>
      <c r="T89" s="150"/>
      <c r="U89" s="150"/>
      <c r="V89" s="150"/>
      <c r="W89" s="150"/>
      <c r="X89" s="150"/>
      <c r="Y89" s="150"/>
      <c r="Z89" s="150"/>
      <c r="AA89" s="150"/>
      <c r="AB89" s="150"/>
      <c r="AC89" s="150"/>
      <c r="AD89" s="150"/>
      <c r="AE89" s="150"/>
      <c r="AF89" s="150"/>
      <c r="AG89" s="301"/>
      <c r="AH89" s="87"/>
      <c r="AJ89" s="87"/>
      <c r="AK89" s="150"/>
      <c r="AL89" s="132"/>
      <c r="AM89" s="9"/>
    </row>
    <row r="90" customFormat="false" ht="12.75" hidden="false" customHeight="true" outlineLevel="0" collapsed="false">
      <c r="A90" s="218" t="s">
        <v>459</v>
      </c>
      <c r="B90" s="275" t="n">
        <f aca="false">SUM(C90:AG90)</f>
        <v>0</v>
      </c>
      <c r="C90" s="150"/>
      <c r="D90" s="150"/>
      <c r="E90" s="150"/>
      <c r="F90" s="150"/>
      <c r="G90" s="150"/>
      <c r="H90" s="150"/>
      <c r="I90" s="150"/>
      <c r="J90" s="150"/>
      <c r="K90" s="150"/>
      <c r="L90" s="150"/>
      <c r="M90" s="150"/>
      <c r="N90" s="150"/>
      <c r="O90" s="150"/>
      <c r="P90" s="150"/>
      <c r="Q90" s="150"/>
      <c r="R90" s="150"/>
      <c r="S90" s="150"/>
      <c r="T90" s="150"/>
      <c r="U90" s="150"/>
      <c r="V90" s="150"/>
      <c r="W90" s="150"/>
      <c r="X90" s="150"/>
      <c r="Y90" s="150"/>
      <c r="Z90" s="150"/>
      <c r="AA90" s="150"/>
      <c r="AB90" s="150"/>
      <c r="AC90" s="150"/>
      <c r="AD90" s="150"/>
      <c r="AE90" s="150"/>
      <c r="AF90" s="150"/>
      <c r="AG90" s="301"/>
      <c r="AH90" s="87"/>
      <c r="AJ90" s="87"/>
      <c r="AK90" s="150"/>
      <c r="AL90" s="132"/>
      <c r="AM90" s="9"/>
    </row>
    <row r="91" customFormat="false" ht="12.75" hidden="false" customHeight="true" outlineLevel="0" collapsed="false">
      <c r="A91" s="218" t="s">
        <v>460</v>
      </c>
      <c r="B91" s="275" t="n">
        <f aca="false">SUM(C91:AG91)</f>
        <v>0</v>
      </c>
      <c r="C91" s="150"/>
      <c r="D91" s="150"/>
      <c r="E91" s="150"/>
      <c r="F91" s="150"/>
      <c r="G91" s="150"/>
      <c r="H91" s="150"/>
      <c r="I91" s="150"/>
      <c r="J91" s="150"/>
      <c r="K91" s="150"/>
      <c r="L91" s="150"/>
      <c r="M91" s="150"/>
      <c r="N91" s="150"/>
      <c r="O91" s="150"/>
      <c r="P91" s="150"/>
      <c r="Q91" s="150"/>
      <c r="R91" s="150"/>
      <c r="S91" s="150"/>
      <c r="T91" s="150"/>
      <c r="U91" s="150"/>
      <c r="V91" s="150"/>
      <c r="W91" s="150"/>
      <c r="X91" s="150"/>
      <c r="Y91" s="150"/>
      <c r="Z91" s="150"/>
      <c r="AA91" s="150"/>
      <c r="AB91" s="150"/>
      <c r="AC91" s="150"/>
      <c r="AD91" s="150"/>
      <c r="AE91" s="150"/>
      <c r="AF91" s="150"/>
      <c r="AG91" s="301"/>
      <c r="AH91" s="87"/>
      <c r="AJ91" s="87"/>
      <c r="AK91" s="150"/>
      <c r="AL91" s="132"/>
      <c r="AM91" s="9"/>
    </row>
    <row r="92" customFormat="false" ht="12.75" hidden="false" customHeight="true" outlineLevel="0" collapsed="false">
      <c r="A92" s="218" t="s">
        <v>461</v>
      </c>
      <c r="B92" s="275" t="n">
        <f aca="false">SUM(C92:AG92)</f>
        <v>0</v>
      </c>
      <c r="C92" s="150"/>
      <c r="D92" s="150"/>
      <c r="E92" s="150"/>
      <c r="F92" s="150"/>
      <c r="G92" s="150"/>
      <c r="H92" s="150"/>
      <c r="I92" s="150"/>
      <c r="J92" s="150"/>
      <c r="K92" s="150"/>
      <c r="L92" s="150"/>
      <c r="M92" s="150"/>
      <c r="N92" s="150"/>
      <c r="O92" s="150"/>
      <c r="P92" s="150"/>
      <c r="Q92" s="150"/>
      <c r="R92" s="150"/>
      <c r="S92" s="150"/>
      <c r="T92" s="150"/>
      <c r="U92" s="150"/>
      <c r="V92" s="150"/>
      <c r="W92" s="150"/>
      <c r="X92" s="150"/>
      <c r="Y92" s="150"/>
      <c r="Z92" s="150"/>
      <c r="AA92" s="150"/>
      <c r="AB92" s="150"/>
      <c r="AC92" s="150"/>
      <c r="AD92" s="150"/>
      <c r="AE92" s="150"/>
      <c r="AF92" s="150"/>
      <c r="AG92" s="301"/>
      <c r="AH92" s="87"/>
      <c r="AJ92" s="87"/>
      <c r="AK92" s="150"/>
      <c r="AL92" s="132"/>
      <c r="AM92" s="9"/>
    </row>
    <row r="93" customFormat="false" ht="12.75" hidden="false" customHeight="true" outlineLevel="0" collapsed="false">
      <c r="A93" s="218" t="s">
        <v>462</v>
      </c>
      <c r="B93" s="275" t="n">
        <f aca="false">SUM(C93:AG93)</f>
        <v>0</v>
      </c>
      <c r="C93" s="150"/>
      <c r="D93" s="150"/>
      <c r="E93" s="150"/>
      <c r="F93" s="150"/>
      <c r="G93" s="150"/>
      <c r="H93" s="150"/>
      <c r="I93" s="150"/>
      <c r="J93" s="150"/>
      <c r="K93" s="150"/>
      <c r="L93" s="150"/>
      <c r="M93" s="150"/>
      <c r="N93" s="150"/>
      <c r="O93" s="150"/>
      <c r="P93" s="150"/>
      <c r="Q93" s="150"/>
      <c r="R93" s="150"/>
      <c r="S93" s="150"/>
      <c r="T93" s="150"/>
      <c r="U93" s="150"/>
      <c r="V93" s="150"/>
      <c r="W93" s="150"/>
      <c r="X93" s="150"/>
      <c r="Y93" s="150"/>
      <c r="Z93" s="150"/>
      <c r="AA93" s="150"/>
      <c r="AB93" s="150"/>
      <c r="AC93" s="150"/>
      <c r="AD93" s="150"/>
      <c r="AE93" s="150"/>
      <c r="AF93" s="150"/>
      <c r="AG93" s="301"/>
      <c r="AH93" s="87"/>
      <c r="AJ93" s="87"/>
      <c r="AK93" s="150"/>
      <c r="AL93" s="132"/>
      <c r="AM93" s="9"/>
    </row>
    <row r="94" customFormat="false" ht="12.75" hidden="false" customHeight="true" outlineLevel="0" collapsed="false">
      <c r="A94" s="218" t="s">
        <v>463</v>
      </c>
      <c r="B94" s="275" t="n">
        <f aca="false">SUM(C94:AG94)</f>
        <v>0</v>
      </c>
      <c r="C94" s="150"/>
      <c r="D94" s="150"/>
      <c r="E94" s="150"/>
      <c r="F94" s="150"/>
      <c r="G94" s="150"/>
      <c r="H94" s="150"/>
      <c r="I94" s="150"/>
      <c r="J94" s="150"/>
      <c r="K94" s="150"/>
      <c r="L94" s="150"/>
      <c r="M94" s="150"/>
      <c r="N94" s="150"/>
      <c r="O94" s="150"/>
      <c r="P94" s="150"/>
      <c r="Q94" s="150"/>
      <c r="R94" s="150"/>
      <c r="S94" s="150"/>
      <c r="T94" s="150"/>
      <c r="U94" s="150"/>
      <c r="V94" s="150"/>
      <c r="W94" s="150"/>
      <c r="X94" s="150"/>
      <c r="Y94" s="150"/>
      <c r="Z94" s="150"/>
      <c r="AA94" s="150"/>
      <c r="AB94" s="150"/>
      <c r="AC94" s="150"/>
      <c r="AD94" s="150"/>
      <c r="AE94" s="150"/>
      <c r="AF94" s="150"/>
      <c r="AG94" s="301"/>
      <c r="AH94" s="87"/>
      <c r="AJ94" s="87"/>
      <c r="AK94" s="150"/>
      <c r="AL94" s="132"/>
      <c r="AM94" s="9"/>
    </row>
    <row r="95" customFormat="false" ht="12.75" hidden="false" customHeight="true" outlineLevel="0" collapsed="false">
      <c r="A95" s="218" t="s">
        <v>464</v>
      </c>
      <c r="B95" s="275" t="n">
        <f aca="false">SUM(C95:AG95)</f>
        <v>0</v>
      </c>
      <c r="C95" s="150"/>
      <c r="D95" s="150"/>
      <c r="E95" s="150"/>
      <c r="F95" s="150"/>
      <c r="G95" s="150"/>
      <c r="H95" s="150"/>
      <c r="I95" s="150"/>
      <c r="J95" s="150"/>
      <c r="K95" s="150"/>
      <c r="L95" s="150"/>
      <c r="M95" s="150"/>
      <c r="N95" s="150"/>
      <c r="O95" s="150"/>
      <c r="P95" s="150"/>
      <c r="Q95" s="150"/>
      <c r="R95" s="150"/>
      <c r="S95" s="150"/>
      <c r="T95" s="150"/>
      <c r="U95" s="150"/>
      <c r="V95" s="150"/>
      <c r="W95" s="150"/>
      <c r="X95" s="150"/>
      <c r="Y95" s="150"/>
      <c r="Z95" s="150"/>
      <c r="AA95" s="150"/>
      <c r="AB95" s="150"/>
      <c r="AC95" s="150"/>
      <c r="AD95" s="150"/>
      <c r="AE95" s="150"/>
      <c r="AF95" s="150"/>
      <c r="AG95" s="301"/>
      <c r="AH95" s="87"/>
      <c r="AJ95" s="87"/>
      <c r="AK95" s="150"/>
      <c r="AL95" s="132"/>
      <c r="AM95" s="9"/>
    </row>
    <row r="96" customFormat="false" ht="12.75" hidden="false" customHeight="true" outlineLevel="0" collapsed="false">
      <c r="A96" s="218" t="s">
        <v>465</v>
      </c>
      <c r="B96" s="275" t="n">
        <f aca="false">SUM(C96:AG96)</f>
        <v>0</v>
      </c>
      <c r="C96" s="150"/>
      <c r="D96" s="150"/>
      <c r="E96" s="150"/>
      <c r="F96" s="150"/>
      <c r="G96" s="150"/>
      <c r="H96" s="150"/>
      <c r="I96" s="150"/>
      <c r="J96" s="150"/>
      <c r="K96" s="150"/>
      <c r="L96" s="150"/>
      <c r="M96" s="150"/>
      <c r="N96" s="150"/>
      <c r="O96" s="150"/>
      <c r="P96" s="150"/>
      <c r="Q96" s="150"/>
      <c r="R96" s="150"/>
      <c r="S96" s="150"/>
      <c r="T96" s="150"/>
      <c r="U96" s="150"/>
      <c r="V96" s="150"/>
      <c r="W96" s="150"/>
      <c r="X96" s="150"/>
      <c r="Y96" s="150"/>
      <c r="Z96" s="150"/>
      <c r="AA96" s="150"/>
      <c r="AB96" s="150"/>
      <c r="AC96" s="150"/>
      <c r="AD96" s="150"/>
      <c r="AE96" s="150"/>
      <c r="AF96" s="150"/>
      <c r="AG96" s="301"/>
      <c r="AH96" s="87"/>
      <c r="AJ96" s="87"/>
      <c r="AK96" s="150"/>
      <c r="AL96" s="132"/>
      <c r="AM96" s="9"/>
    </row>
    <row r="97" customFormat="false" ht="12.75" hidden="false" customHeight="true" outlineLevel="0" collapsed="false">
      <c r="A97" s="218" t="s">
        <v>466</v>
      </c>
      <c r="B97" s="275" t="n">
        <f aca="false">SUM(C97:AG97)</f>
        <v>0</v>
      </c>
      <c r="C97" s="150"/>
      <c r="D97" s="150"/>
      <c r="E97" s="150"/>
      <c r="F97" s="150"/>
      <c r="G97" s="150"/>
      <c r="H97" s="150"/>
      <c r="I97" s="150"/>
      <c r="J97" s="150"/>
      <c r="K97" s="150"/>
      <c r="L97" s="150"/>
      <c r="M97" s="150"/>
      <c r="N97" s="150"/>
      <c r="O97" s="150"/>
      <c r="P97" s="150"/>
      <c r="Q97" s="150"/>
      <c r="R97" s="150"/>
      <c r="S97" s="150"/>
      <c r="T97" s="150"/>
      <c r="U97" s="150"/>
      <c r="V97" s="150"/>
      <c r="W97" s="150"/>
      <c r="X97" s="150"/>
      <c r="Y97" s="150"/>
      <c r="Z97" s="150"/>
      <c r="AA97" s="150"/>
      <c r="AB97" s="150"/>
      <c r="AC97" s="150"/>
      <c r="AD97" s="150"/>
      <c r="AE97" s="150"/>
      <c r="AF97" s="150"/>
      <c r="AG97" s="301"/>
      <c r="AH97" s="87"/>
      <c r="AJ97" s="87"/>
      <c r="AK97" s="150"/>
      <c r="AL97" s="132"/>
      <c r="AM97" s="9"/>
    </row>
    <row r="98" customFormat="false" ht="12.75" hidden="false" customHeight="true" outlineLevel="0" collapsed="false">
      <c r="A98" s="218"/>
      <c r="B98" s="275"/>
      <c r="C98" s="150"/>
      <c r="D98" s="150"/>
      <c r="E98" s="150"/>
      <c r="F98" s="150"/>
      <c r="G98" s="150"/>
      <c r="H98" s="150"/>
      <c r="I98" s="150"/>
      <c r="J98" s="150"/>
      <c r="K98" s="150"/>
      <c r="L98" s="150"/>
      <c r="M98" s="150"/>
      <c r="N98" s="150"/>
      <c r="O98" s="150"/>
      <c r="P98" s="150"/>
      <c r="Q98" s="150"/>
      <c r="R98" s="150"/>
      <c r="S98" s="150"/>
      <c r="T98" s="150"/>
      <c r="U98" s="150"/>
      <c r="V98" s="150"/>
      <c r="W98" s="150"/>
      <c r="X98" s="150"/>
      <c r="Y98" s="150"/>
      <c r="Z98" s="150"/>
      <c r="AA98" s="150"/>
      <c r="AB98" s="150"/>
      <c r="AC98" s="150"/>
      <c r="AD98" s="150"/>
      <c r="AE98" s="150"/>
      <c r="AF98" s="150"/>
      <c r="AG98" s="301"/>
      <c r="AH98" s="87"/>
      <c r="AJ98" s="87"/>
      <c r="AK98" s="150"/>
      <c r="AL98" s="132"/>
      <c r="AM98" s="9"/>
    </row>
    <row r="99" customFormat="false" ht="12.75" hidden="false" customHeight="true" outlineLevel="0" collapsed="false">
      <c r="A99" s="218"/>
      <c r="B99" s="275"/>
      <c r="C99" s="150"/>
      <c r="D99" s="150"/>
      <c r="E99" s="150"/>
      <c r="F99" s="150"/>
      <c r="G99" s="150"/>
      <c r="H99" s="150"/>
      <c r="I99" s="150"/>
      <c r="J99" s="150"/>
      <c r="K99" s="150"/>
      <c r="L99" s="150"/>
      <c r="M99" s="150"/>
      <c r="N99" s="150"/>
      <c r="O99" s="150"/>
      <c r="P99" s="150"/>
      <c r="Q99" s="150"/>
      <c r="R99" s="150"/>
      <c r="S99" s="150"/>
      <c r="T99" s="150"/>
      <c r="U99" s="150"/>
      <c r="V99" s="150"/>
      <c r="W99" s="150"/>
      <c r="X99" s="150"/>
      <c r="Y99" s="150"/>
      <c r="Z99" s="150"/>
      <c r="AA99" s="150"/>
      <c r="AB99" s="150"/>
      <c r="AC99" s="150"/>
      <c r="AD99" s="150"/>
      <c r="AE99" s="150"/>
      <c r="AF99" s="150"/>
      <c r="AG99" s="301"/>
      <c r="AH99" s="87"/>
      <c r="AJ99" s="87"/>
      <c r="AK99" s="150"/>
      <c r="AL99" s="132"/>
      <c r="AM99" s="9"/>
    </row>
    <row r="100" customFormat="false" ht="12.75" hidden="false" customHeight="true" outlineLevel="0" collapsed="false">
      <c r="A100" s="218"/>
      <c r="B100" s="275"/>
      <c r="C100" s="150"/>
      <c r="D100" s="150"/>
      <c r="E100" s="150"/>
      <c r="F100" s="150"/>
      <c r="G100" s="150"/>
      <c r="H100" s="150"/>
      <c r="I100" s="150"/>
      <c r="J100" s="150"/>
      <c r="K100" s="150"/>
      <c r="L100" s="150"/>
      <c r="M100" s="150"/>
      <c r="N100" s="150"/>
      <c r="O100" s="150"/>
      <c r="P100" s="150"/>
      <c r="Q100" s="150"/>
      <c r="R100" s="150"/>
      <c r="S100" s="150"/>
      <c r="T100" s="150"/>
      <c r="U100" s="150"/>
      <c r="V100" s="150"/>
      <c r="W100" s="150"/>
      <c r="X100" s="150"/>
      <c r="Y100" s="150"/>
      <c r="Z100" s="150"/>
      <c r="AA100" s="150"/>
      <c r="AB100" s="150"/>
      <c r="AC100" s="150"/>
      <c r="AD100" s="150"/>
      <c r="AE100" s="150"/>
      <c r="AF100" s="150"/>
      <c r="AG100" s="301"/>
      <c r="AH100" s="87"/>
      <c r="AJ100" s="87"/>
      <c r="AK100" s="150"/>
      <c r="AL100" s="132"/>
      <c r="AM100" s="9"/>
    </row>
    <row r="101" customFormat="false" ht="12.75" hidden="false" customHeight="true" outlineLevel="0" collapsed="false">
      <c r="A101" s="218"/>
      <c r="B101" s="275"/>
      <c r="C101" s="150"/>
      <c r="D101" s="150"/>
      <c r="E101" s="150"/>
      <c r="F101" s="150"/>
      <c r="G101" s="150"/>
      <c r="H101" s="150"/>
      <c r="I101" s="150"/>
      <c r="J101" s="150"/>
      <c r="K101" s="150"/>
      <c r="L101" s="150"/>
      <c r="M101" s="150"/>
      <c r="N101" s="150"/>
      <c r="O101" s="150"/>
      <c r="P101" s="150"/>
      <c r="Q101" s="150"/>
      <c r="R101" s="150"/>
      <c r="S101" s="150"/>
      <c r="T101" s="150"/>
      <c r="U101" s="150"/>
      <c r="V101" s="150"/>
      <c r="W101" s="150"/>
      <c r="X101" s="150"/>
      <c r="Y101" s="150"/>
      <c r="Z101" s="150"/>
      <c r="AA101" s="150"/>
      <c r="AB101" s="150"/>
      <c r="AC101" s="150"/>
      <c r="AD101" s="150"/>
      <c r="AE101" s="150"/>
      <c r="AF101" s="150"/>
      <c r="AG101" s="301"/>
      <c r="AH101" s="87"/>
      <c r="AJ101" s="87"/>
      <c r="AK101" s="150"/>
      <c r="AL101" s="132"/>
      <c r="AM101" s="9"/>
    </row>
    <row r="102" customFormat="false" ht="12.75" hidden="false" customHeight="true" outlineLevel="0" collapsed="false">
      <c r="A102" s="313" t="s">
        <v>467</v>
      </c>
      <c r="B102" s="304" t="n">
        <f aca="false">SUM(B87:B101)</f>
        <v>0</v>
      </c>
      <c r="C102" s="314"/>
      <c r="D102" s="314"/>
      <c r="E102" s="314"/>
      <c r="F102" s="314"/>
      <c r="G102" s="314"/>
      <c r="H102" s="314"/>
      <c r="I102" s="314"/>
      <c r="J102" s="314"/>
      <c r="K102" s="314"/>
      <c r="L102" s="314"/>
      <c r="M102" s="314"/>
      <c r="N102" s="314"/>
      <c r="O102" s="314"/>
      <c r="P102" s="314"/>
      <c r="Q102" s="314"/>
      <c r="R102" s="314"/>
      <c r="S102" s="314"/>
      <c r="T102" s="314"/>
      <c r="U102" s="314"/>
      <c r="V102" s="314"/>
      <c r="W102" s="314"/>
      <c r="X102" s="314"/>
      <c r="Y102" s="314"/>
      <c r="Z102" s="314"/>
      <c r="AA102" s="314"/>
      <c r="AB102" s="314"/>
      <c r="AC102" s="314"/>
      <c r="AD102" s="314"/>
      <c r="AE102" s="314"/>
      <c r="AF102" s="314"/>
      <c r="AG102" s="315"/>
      <c r="AH102" s="87"/>
      <c r="AJ102" s="87"/>
      <c r="AK102" s="150"/>
      <c r="AL102" s="132"/>
      <c r="AM102" s="9"/>
    </row>
    <row r="103" customFormat="false" ht="12.75" hidden="false" customHeight="true" outlineLevel="0" collapsed="false">
      <c r="A103" s="87"/>
      <c r="B103" s="308"/>
      <c r="C103" s="150"/>
      <c r="D103" s="150"/>
      <c r="E103" s="150"/>
      <c r="F103" s="150"/>
      <c r="G103" s="150"/>
      <c r="H103" s="150"/>
      <c r="I103" s="150"/>
      <c r="J103" s="150"/>
      <c r="K103" s="150"/>
      <c r="L103" s="150"/>
      <c r="M103" s="150"/>
      <c r="N103" s="150"/>
      <c r="O103" s="150"/>
      <c r="P103" s="150"/>
      <c r="Q103" s="150"/>
      <c r="R103" s="150"/>
      <c r="S103" s="150"/>
      <c r="T103" s="150"/>
      <c r="U103" s="150"/>
      <c r="V103" s="150"/>
      <c r="W103" s="150"/>
      <c r="X103" s="150"/>
      <c r="Y103" s="150"/>
      <c r="Z103" s="150"/>
      <c r="AA103" s="150"/>
      <c r="AB103" s="150"/>
      <c r="AC103" s="150"/>
      <c r="AD103" s="150"/>
      <c r="AE103" s="150"/>
      <c r="AF103" s="150"/>
      <c r="AG103" s="150"/>
      <c r="AH103" s="87"/>
      <c r="AJ103" s="87"/>
      <c r="AK103" s="150"/>
      <c r="AL103" s="132"/>
      <c r="AM103" s="9"/>
    </row>
    <row r="104" customFormat="false" ht="12.75" hidden="false" customHeight="true" outlineLevel="0" collapsed="false">
      <c r="A104" s="255"/>
      <c r="B104" s="256" t="s">
        <v>414</v>
      </c>
      <c r="C104" s="257" t="n">
        <f aca="false">SUM(C108:C117)</f>
        <v>0</v>
      </c>
      <c r="D104" s="257" t="n">
        <f aca="false">SUM(D108:D117)</f>
        <v>0</v>
      </c>
      <c r="E104" s="257" t="n">
        <f aca="false">SUM(E108:E117)</f>
        <v>0</v>
      </c>
      <c r="F104" s="257" t="n">
        <f aca="false">SUM(F108:F117)</f>
        <v>0</v>
      </c>
      <c r="G104" s="257" t="n">
        <f aca="false">SUM(G108:G117)</f>
        <v>0</v>
      </c>
      <c r="H104" s="257" t="n">
        <f aca="false">SUM(H108:H117)</f>
        <v>0</v>
      </c>
      <c r="I104" s="257" t="n">
        <f aca="false">SUM(I108:I117)</f>
        <v>0</v>
      </c>
      <c r="J104" s="257" t="n">
        <f aca="false">SUM(J108:J117)</f>
        <v>0</v>
      </c>
      <c r="K104" s="257" t="n">
        <f aca="false">SUM(K108:K117)</f>
        <v>0</v>
      </c>
      <c r="L104" s="257" t="n">
        <f aca="false">SUM(L108:L117)</f>
        <v>0</v>
      </c>
      <c r="M104" s="257" t="n">
        <f aca="false">SUM(M108:M117)</f>
        <v>0</v>
      </c>
      <c r="N104" s="257" t="n">
        <f aca="false">SUM(N108:N117)</f>
        <v>0</v>
      </c>
      <c r="O104" s="257" t="n">
        <f aca="false">SUM(O108:O117)</f>
        <v>0</v>
      </c>
      <c r="P104" s="257" t="n">
        <f aca="false">SUM(P108:P117)</f>
        <v>0</v>
      </c>
      <c r="Q104" s="257" t="n">
        <f aca="false">SUM(Q108:Q117)</f>
        <v>0</v>
      </c>
      <c r="R104" s="257" t="n">
        <f aca="false">SUM(R108:R117)</f>
        <v>0</v>
      </c>
      <c r="S104" s="257" t="n">
        <f aca="false">SUM(S108:S117)</f>
        <v>0</v>
      </c>
      <c r="T104" s="257" t="n">
        <f aca="false">SUM(T108:T117)</f>
        <v>0</v>
      </c>
      <c r="U104" s="257" t="n">
        <f aca="false">SUM(U108:U117)</f>
        <v>0</v>
      </c>
      <c r="V104" s="257" t="n">
        <f aca="false">SUM(V108:V117)</f>
        <v>0</v>
      </c>
      <c r="W104" s="257" t="n">
        <f aca="false">SUM(W108:W117)</f>
        <v>0</v>
      </c>
      <c r="X104" s="257" t="n">
        <f aca="false">SUM(X108:X117)</f>
        <v>0</v>
      </c>
      <c r="Y104" s="257" t="n">
        <f aca="false">SUM(Y108:Y117)</f>
        <v>0</v>
      </c>
      <c r="Z104" s="257" t="n">
        <f aca="false">SUM(Z108:Z117)</f>
        <v>0</v>
      </c>
      <c r="AA104" s="257" t="n">
        <f aca="false">SUM(AA108:AA117)</f>
        <v>0</v>
      </c>
      <c r="AB104" s="257" t="n">
        <f aca="false">SUM(AB108:AB117)</f>
        <v>0</v>
      </c>
      <c r="AC104" s="257" t="n">
        <f aca="false">SUM(AC108:AC117)</f>
        <v>0</v>
      </c>
      <c r="AD104" s="257" t="n">
        <f aca="false">SUM(AD108:AD117)</f>
        <v>0</v>
      </c>
      <c r="AE104" s="257" t="n">
        <f aca="false">SUM(AE108:AE117)</f>
        <v>0</v>
      </c>
      <c r="AF104" s="257" t="n">
        <f aca="false">SUM(AF108:AF117)</f>
        <v>0</v>
      </c>
      <c r="AG104" s="257" t="n">
        <f aca="false">SUM(AG108:AG117)</f>
        <v>0</v>
      </c>
      <c r="AH104" s="8"/>
      <c r="AI104" s="309"/>
      <c r="AJ104" s="310"/>
      <c r="AK104" s="8"/>
      <c r="AL104" s="22"/>
      <c r="AN104" s="8"/>
      <c r="AO104" s="8"/>
      <c r="AP104" s="8"/>
      <c r="AQ104" s="8"/>
      <c r="AR104" s="8"/>
      <c r="AS104" s="8"/>
    </row>
    <row r="105" customFormat="false" ht="12.75" hidden="false" customHeight="true" outlineLevel="0" collapsed="false">
      <c r="A105" s="260" t="s">
        <v>468</v>
      </c>
      <c r="B105" s="261" t="n">
        <f aca="false">B44</f>
        <v>36982</v>
      </c>
      <c r="C105" s="262" t="n">
        <f aca="false">C44</f>
        <v>36982</v>
      </c>
      <c r="D105" s="262" t="n">
        <f aca="false">D44</f>
        <v>36983</v>
      </c>
      <c r="E105" s="262" t="n">
        <f aca="false">E44</f>
        <v>36984</v>
      </c>
      <c r="F105" s="262" t="n">
        <f aca="false">F44</f>
        <v>36985</v>
      </c>
      <c r="G105" s="262" t="n">
        <f aca="false">G44</f>
        <v>36986</v>
      </c>
      <c r="H105" s="262" t="n">
        <f aca="false">H44</f>
        <v>36987</v>
      </c>
      <c r="I105" s="262" t="n">
        <f aca="false">I44</f>
        <v>36988</v>
      </c>
      <c r="J105" s="262" t="n">
        <f aca="false">J44</f>
        <v>36989</v>
      </c>
      <c r="K105" s="262" t="n">
        <f aca="false">K44</f>
        <v>36990</v>
      </c>
      <c r="L105" s="262" t="n">
        <f aca="false">L44</f>
        <v>36991</v>
      </c>
      <c r="M105" s="262" t="n">
        <f aca="false">M44</f>
        <v>36992</v>
      </c>
      <c r="N105" s="262" t="n">
        <f aca="false">N44</f>
        <v>36993</v>
      </c>
      <c r="O105" s="262" t="n">
        <f aca="false">O44</f>
        <v>36994</v>
      </c>
      <c r="P105" s="262" t="n">
        <f aca="false">P44</f>
        <v>36995</v>
      </c>
      <c r="Q105" s="262" t="n">
        <f aca="false">Q44</f>
        <v>36996</v>
      </c>
      <c r="R105" s="262" t="n">
        <f aca="false">R44</f>
        <v>36997</v>
      </c>
      <c r="S105" s="262" t="n">
        <f aca="false">S44</f>
        <v>36998</v>
      </c>
      <c r="T105" s="262" t="n">
        <f aca="false">T44</f>
        <v>36999</v>
      </c>
      <c r="U105" s="262" t="n">
        <f aca="false">U44</f>
        <v>37000</v>
      </c>
      <c r="V105" s="262" t="n">
        <f aca="false">V44</f>
        <v>37001</v>
      </c>
      <c r="W105" s="262" t="n">
        <f aca="false">W44</f>
        <v>37002</v>
      </c>
      <c r="X105" s="262" t="n">
        <f aca="false">X44</f>
        <v>37003</v>
      </c>
      <c r="Y105" s="262" t="n">
        <f aca="false">Y44</f>
        <v>37004</v>
      </c>
      <c r="Z105" s="262" t="n">
        <f aca="false">Z44</f>
        <v>37005</v>
      </c>
      <c r="AA105" s="262" t="n">
        <f aca="false">AA44</f>
        <v>37006</v>
      </c>
      <c r="AB105" s="262" t="n">
        <f aca="false">AB44</f>
        <v>37007</v>
      </c>
      <c r="AC105" s="262" t="n">
        <f aca="false">AC44</f>
        <v>37008</v>
      </c>
      <c r="AD105" s="262" t="n">
        <f aca="false">AD44</f>
        <v>37009</v>
      </c>
      <c r="AE105" s="262" t="n">
        <f aca="false">AE44</f>
        <v>37010</v>
      </c>
      <c r="AF105" s="262" t="n">
        <f aca="false">AF44</f>
        <v>37011</v>
      </c>
      <c r="AG105" s="262" t="n">
        <f aca="false">AG44</f>
        <v>37012</v>
      </c>
      <c r="AH105" s="263"/>
      <c r="AI105" s="309"/>
      <c r="AJ105" s="311"/>
      <c r="AK105" s="263"/>
      <c r="AL105" s="266"/>
      <c r="AM105" s="263"/>
      <c r="AN105" s="263"/>
      <c r="AO105" s="263"/>
      <c r="AP105" s="263"/>
      <c r="AQ105" s="263"/>
      <c r="AR105" s="263"/>
      <c r="AS105" s="263"/>
      <c r="AT105" s="263"/>
      <c r="AU105" s="263"/>
      <c r="AV105" s="263"/>
      <c r="AW105" s="263"/>
      <c r="AX105" s="263"/>
      <c r="AY105" s="263"/>
      <c r="AZ105" s="263"/>
      <c r="BA105" s="263"/>
      <c r="BB105" s="263"/>
      <c r="BC105" s="263"/>
      <c r="BD105" s="263"/>
      <c r="BE105" s="263"/>
      <c r="BF105" s="263"/>
      <c r="BG105" s="263"/>
      <c r="BH105" s="263"/>
      <c r="BI105" s="263"/>
      <c r="BJ105" s="263"/>
      <c r="BK105" s="263"/>
      <c r="BL105" s="263"/>
      <c r="BM105" s="263"/>
      <c r="BN105" s="263"/>
      <c r="BO105" s="263"/>
      <c r="BP105" s="263"/>
      <c r="BQ105" s="263"/>
      <c r="BR105" s="263"/>
      <c r="BS105" s="263"/>
      <c r="BT105" s="263"/>
      <c r="BU105" s="263"/>
      <c r="BV105" s="263"/>
      <c r="BW105" s="263"/>
      <c r="BX105" s="263"/>
      <c r="BY105" s="263"/>
      <c r="BZ105" s="263"/>
      <c r="CA105" s="263"/>
      <c r="CB105" s="263"/>
      <c r="CC105" s="263"/>
      <c r="CD105" s="263"/>
      <c r="CE105" s="263"/>
      <c r="CF105" s="263"/>
      <c r="CG105" s="263"/>
      <c r="CH105" s="263"/>
      <c r="CI105" s="263"/>
      <c r="CJ105" s="263"/>
      <c r="CK105" s="263"/>
      <c r="CL105" s="263"/>
      <c r="CM105" s="263"/>
      <c r="CN105" s="263"/>
      <c r="CO105" s="263"/>
      <c r="CP105" s="263"/>
      <c r="CQ105" s="263"/>
      <c r="CR105" s="263"/>
      <c r="CS105" s="263"/>
      <c r="CT105" s="263"/>
      <c r="CU105" s="263"/>
      <c r="CV105" s="263"/>
      <c r="CW105" s="263"/>
      <c r="CX105" s="263"/>
      <c r="CY105" s="263"/>
      <c r="CZ105" s="263"/>
      <c r="DA105" s="263"/>
      <c r="DB105" s="263"/>
      <c r="DC105" s="263"/>
      <c r="DD105" s="263"/>
      <c r="DE105" s="263"/>
      <c r="DF105" s="263"/>
      <c r="DG105" s="263"/>
      <c r="DH105" s="263"/>
      <c r="DI105" s="263"/>
      <c r="DJ105" s="263"/>
      <c r="DK105" s="263"/>
      <c r="DL105" s="263"/>
      <c r="DM105" s="263"/>
      <c r="DN105" s="263"/>
      <c r="DO105" s="263"/>
      <c r="DP105" s="263"/>
      <c r="DQ105" s="263"/>
      <c r="DR105" s="263"/>
      <c r="DS105" s="263"/>
      <c r="DT105" s="263"/>
      <c r="DU105" s="263"/>
      <c r="DV105" s="263"/>
      <c r="DW105" s="263"/>
      <c r="DX105" s="263"/>
      <c r="DY105" s="263"/>
      <c r="DZ105" s="263"/>
      <c r="EA105" s="263"/>
      <c r="EB105" s="263"/>
      <c r="EC105" s="263"/>
      <c r="ED105" s="263"/>
      <c r="EE105" s="263"/>
      <c r="EF105" s="263"/>
      <c r="EG105" s="263"/>
      <c r="EH105" s="263"/>
      <c r="EI105" s="263"/>
      <c r="EJ105" s="263"/>
      <c r="EK105" s="263"/>
      <c r="EL105" s="263"/>
      <c r="EM105" s="263"/>
      <c r="EN105" s="263"/>
      <c r="EO105" s="263"/>
      <c r="EP105" s="263"/>
      <c r="EQ105" s="263"/>
      <c r="ER105" s="263"/>
      <c r="ES105" s="263"/>
      <c r="ET105" s="263"/>
      <c r="EU105" s="263"/>
      <c r="EV105" s="263"/>
      <c r="EW105" s="263"/>
      <c r="EX105" s="263"/>
      <c r="EY105" s="263"/>
      <c r="EZ105" s="263"/>
      <c r="FA105" s="263"/>
      <c r="FB105" s="263"/>
      <c r="FC105" s="263"/>
      <c r="FD105" s="263"/>
      <c r="FE105" s="263"/>
      <c r="FF105" s="263"/>
      <c r="FG105" s="263"/>
      <c r="FH105" s="263"/>
      <c r="FI105" s="263"/>
      <c r="FJ105" s="263"/>
      <c r="FK105" s="263"/>
      <c r="FL105" s="263"/>
      <c r="FM105" s="263"/>
      <c r="FN105" s="263"/>
      <c r="FO105" s="263"/>
      <c r="FP105" s="263"/>
      <c r="FQ105" s="263"/>
      <c r="FR105" s="263"/>
      <c r="FS105" s="263"/>
      <c r="FT105" s="263"/>
      <c r="FU105" s="263"/>
      <c r="FV105" s="263"/>
      <c r="FW105" s="263"/>
      <c r="FX105" s="263"/>
      <c r="FY105" s="263"/>
      <c r="FZ105" s="263"/>
      <c r="GA105" s="263"/>
      <c r="GB105" s="263"/>
      <c r="GC105" s="263"/>
      <c r="GD105" s="263"/>
      <c r="GE105" s="263"/>
      <c r="GF105" s="263"/>
      <c r="GG105" s="263"/>
      <c r="GH105" s="263"/>
      <c r="GI105" s="263"/>
      <c r="GJ105" s="263"/>
      <c r="GK105" s="263"/>
      <c r="GL105" s="263"/>
      <c r="GM105" s="263"/>
      <c r="GN105" s="263"/>
      <c r="GO105" s="263"/>
      <c r="GP105" s="263"/>
      <c r="GQ105" s="263"/>
      <c r="GR105" s="263"/>
      <c r="GS105" s="263"/>
      <c r="GT105" s="263"/>
      <c r="GU105" s="263"/>
      <c r="GV105" s="263"/>
      <c r="GW105" s="263"/>
      <c r="GX105" s="263"/>
      <c r="GY105" s="263"/>
      <c r="GZ105" s="263"/>
      <c r="HA105" s="263"/>
      <c r="HB105" s="263"/>
      <c r="HC105" s="263"/>
      <c r="HD105" s="263"/>
      <c r="HE105" s="263"/>
      <c r="HF105" s="263"/>
      <c r="HG105" s="263"/>
      <c r="HH105" s="263"/>
      <c r="HI105" s="263"/>
      <c r="HJ105" s="263"/>
      <c r="HK105" s="263"/>
      <c r="HL105" s="263"/>
      <c r="HM105" s="263"/>
      <c r="HN105" s="263"/>
      <c r="HO105" s="263"/>
      <c r="HP105" s="263"/>
      <c r="HQ105" s="263"/>
      <c r="HR105" s="263"/>
      <c r="HS105" s="263"/>
      <c r="HT105" s="263"/>
      <c r="HU105" s="263"/>
      <c r="HV105" s="263"/>
      <c r="HW105" s="263"/>
      <c r="HX105" s="263"/>
      <c r="HY105" s="263"/>
      <c r="HZ105" s="263"/>
      <c r="IA105" s="263"/>
      <c r="IB105" s="263"/>
      <c r="IC105" s="263"/>
      <c r="ID105" s="263"/>
      <c r="IE105" s="263"/>
      <c r="IF105" s="263"/>
      <c r="IG105" s="263"/>
      <c r="IH105" s="263"/>
      <c r="II105" s="263"/>
      <c r="IJ105" s="263"/>
      <c r="IK105" s="263"/>
      <c r="IL105" s="263"/>
      <c r="IM105" s="263"/>
      <c r="IN105" s="263"/>
      <c r="IO105" s="263"/>
      <c r="IP105" s="263"/>
      <c r="IQ105" s="263"/>
      <c r="IR105" s="263"/>
      <c r="IS105" s="263"/>
      <c r="IT105" s="263"/>
      <c r="IU105" s="263"/>
      <c r="IV105" s="263"/>
      <c r="IW105" s="263"/>
    </row>
    <row r="106" customFormat="false" ht="12.75" hidden="false" customHeight="true" outlineLevel="0" collapsed="false">
      <c r="A106" s="267"/>
      <c r="B106" s="267"/>
      <c r="C106" s="268" t="str">
        <f aca="false">C45</f>
        <v>S</v>
      </c>
      <c r="D106" s="268" t="str">
        <f aca="false">D45</f>
        <v>M</v>
      </c>
      <c r="E106" s="268" t="str">
        <f aca="false">E45</f>
        <v>T</v>
      </c>
      <c r="F106" s="268" t="str">
        <f aca="false">F45</f>
        <v>W</v>
      </c>
      <c r="G106" s="268" t="str">
        <f aca="false">G45</f>
        <v>R</v>
      </c>
      <c r="H106" s="268" t="str">
        <f aca="false">H45</f>
        <v>F</v>
      </c>
      <c r="I106" s="268" t="str">
        <f aca="false">I45</f>
        <v>S</v>
      </c>
      <c r="J106" s="268" t="str">
        <f aca="false">J45</f>
        <v>S</v>
      </c>
      <c r="K106" s="268" t="str">
        <f aca="false">K45</f>
        <v>M</v>
      </c>
      <c r="L106" s="268" t="str">
        <f aca="false">L45</f>
        <v>T</v>
      </c>
      <c r="M106" s="268" t="str">
        <f aca="false">M45</f>
        <v>W</v>
      </c>
      <c r="N106" s="268" t="str">
        <f aca="false">N45</f>
        <v>R</v>
      </c>
      <c r="O106" s="268" t="str">
        <f aca="false">O45</f>
        <v>F</v>
      </c>
      <c r="P106" s="268" t="str">
        <f aca="false">P45</f>
        <v>S</v>
      </c>
      <c r="Q106" s="268" t="str">
        <f aca="false">Q45</f>
        <v>S</v>
      </c>
      <c r="R106" s="268" t="str">
        <f aca="false">R45</f>
        <v>M</v>
      </c>
      <c r="S106" s="268" t="str">
        <f aca="false">S45</f>
        <v>T</v>
      </c>
      <c r="T106" s="268" t="str">
        <f aca="false">T45</f>
        <v>W</v>
      </c>
      <c r="U106" s="268" t="str">
        <f aca="false">U45</f>
        <v>R</v>
      </c>
      <c r="V106" s="268" t="str">
        <f aca="false">V45</f>
        <v>F</v>
      </c>
      <c r="W106" s="268" t="str">
        <f aca="false">W45</f>
        <v>S</v>
      </c>
      <c r="X106" s="268" t="str">
        <f aca="false">X45</f>
        <v>S</v>
      </c>
      <c r="Y106" s="268" t="str">
        <f aca="false">Y45</f>
        <v>M</v>
      </c>
      <c r="Z106" s="268" t="str">
        <f aca="false">Z45</f>
        <v>T</v>
      </c>
      <c r="AA106" s="268" t="str">
        <f aca="false">AA45</f>
        <v>W</v>
      </c>
      <c r="AB106" s="268" t="str">
        <f aca="false">AB45</f>
        <v>R</v>
      </c>
      <c r="AC106" s="268" t="str">
        <f aca="false">AC45</f>
        <v>F</v>
      </c>
      <c r="AD106" s="268" t="str">
        <f aca="false">AD45</f>
        <v>S</v>
      </c>
      <c r="AE106" s="268" t="str">
        <f aca="false">AE45</f>
        <v>S</v>
      </c>
      <c r="AF106" s="268" t="str">
        <f aca="false">AF45</f>
        <v>M</v>
      </c>
      <c r="AG106" s="268" t="str">
        <f aca="false">AG45</f>
        <v>T</v>
      </c>
      <c r="AH106" s="8"/>
      <c r="AI106" s="309"/>
      <c r="AJ106" s="310"/>
      <c r="AK106" s="8"/>
      <c r="AL106" s="87"/>
      <c r="AN106" s="8"/>
      <c r="AO106" s="8"/>
      <c r="AP106" s="8"/>
      <c r="AQ106" s="8"/>
      <c r="AR106" s="8"/>
      <c r="AS106" s="8"/>
    </row>
    <row r="107" customFormat="false" ht="12.75" hidden="false" customHeight="true" outlineLevel="0" collapsed="false">
      <c r="A107" s="271"/>
      <c r="B107" s="272" t="s">
        <v>420</v>
      </c>
      <c r="C107" s="273"/>
      <c r="D107" s="273"/>
      <c r="E107" s="273"/>
      <c r="F107" s="273"/>
      <c r="G107" s="273"/>
      <c r="H107" s="273"/>
      <c r="I107" s="273"/>
      <c r="J107" s="273"/>
      <c r="K107" s="273"/>
      <c r="L107" s="273"/>
      <c r="M107" s="273"/>
      <c r="N107" s="273"/>
      <c r="O107" s="273"/>
      <c r="P107" s="273"/>
      <c r="Q107" s="273"/>
      <c r="R107" s="273"/>
      <c r="S107" s="273"/>
      <c r="T107" s="273"/>
      <c r="U107" s="273"/>
      <c r="V107" s="273"/>
      <c r="W107" s="273"/>
      <c r="X107" s="273"/>
      <c r="Y107" s="273"/>
      <c r="Z107" s="273"/>
      <c r="AA107" s="273"/>
      <c r="AB107" s="273"/>
      <c r="AC107" s="273"/>
      <c r="AD107" s="273"/>
      <c r="AE107" s="273"/>
      <c r="AF107" s="273"/>
      <c r="AG107" s="274"/>
      <c r="AH107" s="87"/>
      <c r="AI107" s="145"/>
      <c r="AJ107" s="312"/>
      <c r="AK107" s="150"/>
      <c r="AL107" s="132"/>
      <c r="AM107" s="9"/>
    </row>
    <row r="108" customFormat="false" ht="12.75" hidden="false" customHeight="true" outlineLevel="0" collapsed="false">
      <c r="A108" s="218" t="s">
        <v>459</v>
      </c>
      <c r="B108" s="275" t="n">
        <f aca="false">SUM(C108:AG108)</f>
        <v>0</v>
      </c>
      <c r="C108" s="150"/>
      <c r="D108" s="150"/>
      <c r="E108" s="150"/>
      <c r="F108" s="150"/>
      <c r="G108" s="150"/>
      <c r="H108" s="150"/>
      <c r="I108" s="150"/>
      <c r="J108" s="150"/>
      <c r="K108" s="150"/>
      <c r="L108" s="150"/>
      <c r="M108" s="150"/>
      <c r="N108" s="150"/>
      <c r="O108" s="150"/>
      <c r="P108" s="150"/>
      <c r="Q108" s="150"/>
      <c r="R108" s="150"/>
      <c r="S108" s="150"/>
      <c r="T108" s="150"/>
      <c r="U108" s="150"/>
      <c r="V108" s="150"/>
      <c r="W108" s="150"/>
      <c r="X108" s="150"/>
      <c r="Y108" s="150"/>
      <c r="Z108" s="150"/>
      <c r="AA108" s="150"/>
      <c r="AB108" s="150"/>
      <c r="AC108" s="150"/>
      <c r="AD108" s="150"/>
      <c r="AE108" s="150"/>
      <c r="AF108" s="150"/>
      <c r="AG108" s="301"/>
      <c r="AH108" s="87"/>
      <c r="AJ108" s="87"/>
      <c r="AK108" s="150"/>
      <c r="AL108" s="132"/>
      <c r="AM108" s="9"/>
    </row>
    <row r="109" customFormat="false" ht="12.75" hidden="false" customHeight="true" outlineLevel="0" collapsed="false">
      <c r="A109" s="218" t="s">
        <v>461</v>
      </c>
      <c r="B109" s="275" t="n">
        <f aca="false">SUM(C109:AG109)</f>
        <v>0</v>
      </c>
      <c r="C109" s="150"/>
      <c r="D109" s="150"/>
      <c r="E109" s="150"/>
      <c r="F109" s="150"/>
      <c r="G109" s="150"/>
      <c r="H109" s="150"/>
      <c r="I109" s="150"/>
      <c r="J109" s="150"/>
      <c r="K109" s="150"/>
      <c r="L109" s="150"/>
      <c r="M109" s="150"/>
      <c r="N109" s="150"/>
      <c r="O109" s="150"/>
      <c r="P109" s="150"/>
      <c r="Q109" s="150"/>
      <c r="R109" s="150"/>
      <c r="S109" s="150"/>
      <c r="T109" s="150"/>
      <c r="U109" s="150"/>
      <c r="V109" s="150"/>
      <c r="W109" s="150"/>
      <c r="X109" s="150"/>
      <c r="Y109" s="150"/>
      <c r="Z109" s="150"/>
      <c r="AA109" s="150"/>
      <c r="AB109" s="150"/>
      <c r="AC109" s="150"/>
      <c r="AD109" s="150"/>
      <c r="AE109" s="150"/>
      <c r="AF109" s="150"/>
      <c r="AG109" s="301"/>
      <c r="AH109" s="87"/>
      <c r="AJ109" s="87"/>
      <c r="AK109" s="150"/>
      <c r="AL109" s="132"/>
      <c r="AM109" s="9"/>
    </row>
    <row r="110" customFormat="false" ht="12.75" hidden="false" customHeight="true" outlineLevel="0" collapsed="false">
      <c r="A110" s="218" t="s">
        <v>462</v>
      </c>
      <c r="B110" s="275" t="n">
        <f aca="false">SUM(C110:AG110)</f>
        <v>0</v>
      </c>
      <c r="C110" s="150"/>
      <c r="D110" s="150"/>
      <c r="E110" s="150"/>
      <c r="F110" s="150"/>
      <c r="G110" s="150"/>
      <c r="H110" s="150"/>
      <c r="I110" s="150"/>
      <c r="J110" s="150"/>
      <c r="K110" s="150"/>
      <c r="L110" s="150"/>
      <c r="M110" s="150"/>
      <c r="N110" s="150"/>
      <c r="O110" s="150"/>
      <c r="P110" s="150"/>
      <c r="Q110" s="150"/>
      <c r="R110" s="150"/>
      <c r="S110" s="150"/>
      <c r="T110" s="150"/>
      <c r="U110" s="150"/>
      <c r="V110" s="150"/>
      <c r="W110" s="150"/>
      <c r="X110" s="150"/>
      <c r="Y110" s="150"/>
      <c r="Z110" s="150"/>
      <c r="AA110" s="150"/>
      <c r="AB110" s="150"/>
      <c r="AC110" s="150"/>
      <c r="AD110" s="150"/>
      <c r="AE110" s="150"/>
      <c r="AF110" s="150"/>
      <c r="AG110" s="301"/>
      <c r="AH110" s="87"/>
      <c r="AJ110" s="87"/>
      <c r="AK110" s="150"/>
      <c r="AL110" s="132"/>
      <c r="AM110" s="9"/>
    </row>
    <row r="111" customFormat="false" ht="12.75" hidden="false" customHeight="true" outlineLevel="0" collapsed="false">
      <c r="A111" s="218" t="s">
        <v>463</v>
      </c>
      <c r="B111" s="275" t="n">
        <f aca="false">SUM(C111:AG111)</f>
        <v>0</v>
      </c>
      <c r="C111" s="150"/>
      <c r="D111" s="150"/>
      <c r="E111" s="150"/>
      <c r="F111" s="150"/>
      <c r="G111" s="150"/>
      <c r="H111" s="150"/>
      <c r="I111" s="150"/>
      <c r="J111" s="150"/>
      <c r="K111" s="150"/>
      <c r="L111" s="150"/>
      <c r="M111" s="150"/>
      <c r="N111" s="150"/>
      <c r="O111" s="150"/>
      <c r="P111" s="150"/>
      <c r="Q111" s="150"/>
      <c r="R111" s="150"/>
      <c r="S111" s="150"/>
      <c r="T111" s="150"/>
      <c r="U111" s="150"/>
      <c r="V111" s="150"/>
      <c r="W111" s="150"/>
      <c r="X111" s="150"/>
      <c r="Y111" s="150"/>
      <c r="Z111" s="150"/>
      <c r="AA111" s="150"/>
      <c r="AB111" s="150"/>
      <c r="AC111" s="150"/>
      <c r="AD111" s="150"/>
      <c r="AE111" s="150"/>
      <c r="AF111" s="150"/>
      <c r="AG111" s="301"/>
      <c r="AH111" s="87"/>
      <c r="AJ111" s="87"/>
      <c r="AK111" s="150"/>
      <c r="AL111" s="132"/>
      <c r="AM111" s="9"/>
    </row>
    <row r="112" customFormat="false" ht="12.75" hidden="false" customHeight="true" outlineLevel="0" collapsed="false">
      <c r="A112" s="218" t="s">
        <v>464</v>
      </c>
      <c r="B112" s="275" t="n">
        <f aca="false">SUM(C112:AG112)</f>
        <v>0</v>
      </c>
      <c r="C112" s="150"/>
      <c r="D112" s="150"/>
      <c r="E112" s="150"/>
      <c r="F112" s="150"/>
      <c r="G112" s="150"/>
      <c r="H112" s="150"/>
      <c r="I112" s="150"/>
      <c r="J112" s="150"/>
      <c r="K112" s="150"/>
      <c r="L112" s="150"/>
      <c r="M112" s="150"/>
      <c r="N112" s="150"/>
      <c r="O112" s="150"/>
      <c r="P112" s="150"/>
      <c r="Q112" s="150"/>
      <c r="R112" s="150"/>
      <c r="S112" s="150"/>
      <c r="T112" s="150"/>
      <c r="U112" s="150"/>
      <c r="V112" s="150"/>
      <c r="W112" s="150"/>
      <c r="X112" s="150"/>
      <c r="Y112" s="150"/>
      <c r="Z112" s="150"/>
      <c r="AA112" s="150"/>
      <c r="AB112" s="150"/>
      <c r="AC112" s="150"/>
      <c r="AD112" s="150"/>
      <c r="AE112" s="150"/>
      <c r="AF112" s="150"/>
      <c r="AG112" s="301"/>
      <c r="AH112" s="87"/>
      <c r="AJ112" s="87"/>
      <c r="AK112" s="150"/>
      <c r="AL112" s="132"/>
      <c r="AM112" s="9"/>
    </row>
    <row r="113" customFormat="false" ht="12.75" hidden="false" customHeight="true" outlineLevel="0" collapsed="false">
      <c r="A113" s="218" t="s">
        <v>466</v>
      </c>
      <c r="B113" s="275" t="n">
        <f aca="false">SUM(C113:AG113)</f>
        <v>0</v>
      </c>
      <c r="C113" s="150"/>
      <c r="D113" s="150"/>
      <c r="E113" s="150"/>
      <c r="F113" s="150"/>
      <c r="G113" s="150"/>
      <c r="H113" s="150"/>
      <c r="I113" s="150"/>
      <c r="J113" s="150"/>
      <c r="K113" s="150"/>
      <c r="L113" s="150"/>
      <c r="M113" s="150"/>
      <c r="N113" s="150"/>
      <c r="O113" s="150"/>
      <c r="P113" s="150"/>
      <c r="Q113" s="150"/>
      <c r="R113" s="150"/>
      <c r="S113" s="150"/>
      <c r="T113" s="150"/>
      <c r="U113" s="150"/>
      <c r="V113" s="150"/>
      <c r="W113" s="150"/>
      <c r="X113" s="150"/>
      <c r="Y113" s="150"/>
      <c r="Z113" s="150"/>
      <c r="AA113" s="150"/>
      <c r="AB113" s="150"/>
      <c r="AC113" s="150"/>
      <c r="AD113" s="150"/>
      <c r="AE113" s="150"/>
      <c r="AF113" s="150"/>
      <c r="AG113" s="301"/>
      <c r="AH113" s="87"/>
      <c r="AJ113" s="87"/>
      <c r="AK113" s="150"/>
      <c r="AL113" s="132"/>
      <c r="AM113" s="9"/>
    </row>
    <row r="114" customFormat="false" ht="12.75" hidden="false" customHeight="true" outlineLevel="0" collapsed="false">
      <c r="A114" s="218"/>
      <c r="B114" s="275"/>
      <c r="C114" s="150"/>
      <c r="D114" s="150"/>
      <c r="E114" s="150"/>
      <c r="F114" s="150"/>
      <c r="G114" s="150"/>
      <c r="H114" s="150"/>
      <c r="I114" s="150"/>
      <c r="J114" s="150"/>
      <c r="K114" s="150"/>
      <c r="L114" s="150"/>
      <c r="M114" s="150"/>
      <c r="N114" s="150"/>
      <c r="O114" s="150"/>
      <c r="P114" s="150"/>
      <c r="Q114" s="150"/>
      <c r="R114" s="150"/>
      <c r="S114" s="150"/>
      <c r="T114" s="150"/>
      <c r="U114" s="150"/>
      <c r="V114" s="150"/>
      <c r="W114" s="150"/>
      <c r="X114" s="150"/>
      <c r="Y114" s="150"/>
      <c r="Z114" s="150"/>
      <c r="AA114" s="150"/>
      <c r="AB114" s="150"/>
      <c r="AC114" s="150"/>
      <c r="AD114" s="150"/>
      <c r="AE114" s="150"/>
      <c r="AF114" s="150"/>
      <c r="AG114" s="301"/>
      <c r="AH114" s="87"/>
      <c r="AJ114" s="87"/>
      <c r="AK114" s="150"/>
      <c r="AL114" s="132"/>
      <c r="AM114" s="9"/>
    </row>
    <row r="115" customFormat="false" ht="12.75" hidden="false" customHeight="true" outlineLevel="0" collapsed="false">
      <c r="A115" s="218"/>
      <c r="B115" s="275"/>
      <c r="C115" s="150"/>
      <c r="D115" s="150"/>
      <c r="E115" s="150"/>
      <c r="F115" s="150"/>
      <c r="G115" s="150"/>
      <c r="H115" s="150"/>
      <c r="I115" s="150"/>
      <c r="J115" s="150"/>
      <c r="K115" s="150"/>
      <c r="L115" s="150"/>
      <c r="M115" s="150"/>
      <c r="N115" s="150"/>
      <c r="O115" s="150"/>
      <c r="P115" s="150"/>
      <c r="Q115" s="150"/>
      <c r="R115" s="150"/>
      <c r="S115" s="150"/>
      <c r="T115" s="150"/>
      <c r="U115" s="150"/>
      <c r="V115" s="150"/>
      <c r="W115" s="150"/>
      <c r="X115" s="150"/>
      <c r="Y115" s="150"/>
      <c r="Z115" s="150"/>
      <c r="AA115" s="150"/>
      <c r="AB115" s="150"/>
      <c r="AC115" s="150"/>
      <c r="AD115" s="150"/>
      <c r="AE115" s="150"/>
      <c r="AF115" s="150"/>
      <c r="AG115" s="301"/>
      <c r="AH115" s="87"/>
      <c r="AJ115" s="87"/>
      <c r="AK115" s="150"/>
      <c r="AL115" s="132"/>
      <c r="AM115" s="9"/>
    </row>
    <row r="116" customFormat="false" ht="12.75" hidden="false" customHeight="true" outlineLevel="0" collapsed="false">
      <c r="A116" s="218"/>
      <c r="B116" s="275"/>
      <c r="C116" s="150"/>
      <c r="D116" s="150"/>
      <c r="E116" s="150"/>
      <c r="F116" s="150"/>
      <c r="G116" s="150"/>
      <c r="H116" s="150"/>
      <c r="I116" s="150"/>
      <c r="J116" s="150"/>
      <c r="K116" s="150"/>
      <c r="L116" s="150"/>
      <c r="M116" s="150"/>
      <c r="N116" s="150"/>
      <c r="O116" s="150"/>
      <c r="P116" s="150"/>
      <c r="Q116" s="150"/>
      <c r="R116" s="150"/>
      <c r="S116" s="150"/>
      <c r="T116" s="150"/>
      <c r="U116" s="150"/>
      <c r="V116" s="150"/>
      <c r="W116" s="150"/>
      <c r="X116" s="150"/>
      <c r="Y116" s="150"/>
      <c r="Z116" s="150"/>
      <c r="AA116" s="150"/>
      <c r="AB116" s="150"/>
      <c r="AC116" s="150"/>
      <c r="AD116" s="150"/>
      <c r="AE116" s="150"/>
      <c r="AF116" s="150"/>
      <c r="AG116" s="301"/>
      <c r="AH116" s="87"/>
      <c r="AJ116" s="87"/>
      <c r="AK116" s="150"/>
      <c r="AL116" s="132"/>
      <c r="AM116" s="9"/>
    </row>
    <row r="117" customFormat="false" ht="12.75" hidden="false" customHeight="true" outlineLevel="0" collapsed="false">
      <c r="A117" s="218"/>
      <c r="B117" s="275"/>
      <c r="C117" s="150"/>
      <c r="D117" s="150"/>
      <c r="E117" s="150"/>
      <c r="F117" s="150"/>
      <c r="G117" s="150"/>
      <c r="H117" s="150"/>
      <c r="I117" s="150"/>
      <c r="J117" s="150"/>
      <c r="K117" s="150"/>
      <c r="L117" s="150"/>
      <c r="M117" s="150"/>
      <c r="N117" s="150"/>
      <c r="O117" s="150"/>
      <c r="P117" s="150"/>
      <c r="Q117" s="150"/>
      <c r="R117" s="150"/>
      <c r="S117" s="150"/>
      <c r="T117" s="150"/>
      <c r="U117" s="150"/>
      <c r="V117" s="150"/>
      <c r="W117" s="150"/>
      <c r="X117" s="150"/>
      <c r="Y117" s="150"/>
      <c r="Z117" s="150"/>
      <c r="AA117" s="150"/>
      <c r="AB117" s="150"/>
      <c r="AC117" s="150"/>
      <c r="AD117" s="150"/>
      <c r="AE117" s="150"/>
      <c r="AF117" s="150"/>
      <c r="AG117" s="301"/>
      <c r="AH117" s="87"/>
      <c r="AJ117" s="87"/>
      <c r="AK117" s="150"/>
      <c r="AL117" s="132"/>
      <c r="AM117" s="9"/>
    </row>
    <row r="118" customFormat="false" ht="12.75" hidden="false" customHeight="true" outlineLevel="0" collapsed="false">
      <c r="A118" s="313" t="s">
        <v>469</v>
      </c>
      <c r="B118" s="304" t="n">
        <f aca="false">SUM(B108:B117)</f>
        <v>0</v>
      </c>
      <c r="C118" s="314"/>
      <c r="D118" s="314"/>
      <c r="E118" s="314"/>
      <c r="F118" s="314"/>
      <c r="G118" s="314"/>
      <c r="H118" s="314"/>
      <c r="I118" s="314"/>
      <c r="J118" s="314"/>
      <c r="K118" s="314"/>
      <c r="L118" s="314"/>
      <c r="M118" s="314"/>
      <c r="N118" s="314"/>
      <c r="O118" s="314"/>
      <c r="P118" s="314"/>
      <c r="Q118" s="314"/>
      <c r="R118" s="314"/>
      <c r="S118" s="314"/>
      <c r="T118" s="314"/>
      <c r="U118" s="314"/>
      <c r="V118" s="314"/>
      <c r="W118" s="314"/>
      <c r="X118" s="314"/>
      <c r="Y118" s="314"/>
      <c r="Z118" s="314"/>
      <c r="AA118" s="314"/>
      <c r="AB118" s="314"/>
      <c r="AC118" s="314"/>
      <c r="AD118" s="314"/>
      <c r="AE118" s="314"/>
      <c r="AF118" s="314"/>
      <c r="AG118" s="315"/>
      <c r="AH118" s="87"/>
      <c r="AJ118" s="87"/>
      <c r="AK118" s="150"/>
      <c r="AL118" s="132"/>
      <c r="AM118" s="9"/>
    </row>
    <row r="119" customFormat="false" ht="12.75" hidden="false" customHeight="true" outlineLevel="0" collapsed="false">
      <c r="A119" s="87"/>
      <c r="B119" s="308"/>
      <c r="AH119" s="87"/>
      <c r="AJ119" s="87"/>
      <c r="AK119" s="150"/>
      <c r="AL119" s="132"/>
      <c r="AM119" s="9"/>
    </row>
    <row r="120" customFormat="false" ht="12.75" hidden="false" customHeight="true" outlineLevel="0" collapsed="false">
      <c r="A120" s="87"/>
      <c r="B120" s="308"/>
      <c r="AH120" s="87"/>
      <c r="AJ120" s="87"/>
      <c r="AK120" s="150"/>
      <c r="AL120" s="132"/>
      <c r="AM120" s="9"/>
    </row>
    <row r="121" customFormat="false" ht="12.75" hidden="false" customHeight="true" outlineLevel="0" collapsed="false">
      <c r="A121" s="252" t="s">
        <v>470</v>
      </c>
      <c r="B121" s="252"/>
      <c r="AH121" s="87"/>
      <c r="AJ121" s="87"/>
      <c r="AK121" s="150"/>
      <c r="AL121" s="132"/>
      <c r="AM121" s="9"/>
    </row>
    <row r="122" customFormat="false" ht="12.75" hidden="false" customHeight="true" outlineLevel="0" collapsed="false">
      <c r="AK122" s="8"/>
      <c r="AL122" s="132"/>
      <c r="AM122" s="9"/>
    </row>
    <row r="123" customFormat="false" ht="12.75" hidden="false" customHeight="true" outlineLevel="0" collapsed="false">
      <c r="D123" s="140" t="s">
        <v>14</v>
      </c>
      <c r="AI123" s="8"/>
      <c r="AJ123" s="72"/>
      <c r="AK123" s="72"/>
      <c r="AL123" s="8"/>
      <c r="AM123" s="8"/>
    </row>
    <row r="124" customFormat="false" ht="12.75" hidden="false" customHeight="true" outlineLevel="0" collapsed="false">
      <c r="A124" s="316" t="s">
        <v>471</v>
      </c>
      <c r="B124" s="317"/>
      <c r="C124" s="318"/>
      <c r="D124" s="318"/>
      <c r="E124" s="319"/>
      <c r="G124" s="316" t="s">
        <v>472</v>
      </c>
      <c r="H124" s="316"/>
      <c r="I124" s="317"/>
      <c r="J124" s="318"/>
      <c r="K124" s="318"/>
      <c r="L124" s="319"/>
      <c r="M124" s="72"/>
      <c r="N124" s="72"/>
      <c r="O124" s="8"/>
      <c r="P124" s="8"/>
    </row>
    <row r="125" customFormat="false" ht="12.75" hidden="false" customHeight="true" outlineLevel="0" collapsed="false">
      <c r="A125" s="320" t="s">
        <v>321</v>
      </c>
      <c r="B125" s="256" t="s">
        <v>473</v>
      </c>
      <c r="C125" s="256"/>
      <c r="D125" s="256"/>
      <c r="E125" s="321" t="s">
        <v>474</v>
      </c>
      <c r="G125" s="320" t="s">
        <v>473</v>
      </c>
      <c r="H125" s="320"/>
      <c r="I125" s="320"/>
      <c r="J125" s="320"/>
      <c r="K125" s="320"/>
      <c r="L125" s="322" t="s">
        <v>474</v>
      </c>
      <c r="M125" s="72"/>
      <c r="N125" s="72"/>
      <c r="O125" s="8"/>
      <c r="P125" s="8"/>
    </row>
    <row r="126" customFormat="false" ht="12.75" hidden="false" customHeight="true" outlineLevel="0" collapsed="false">
      <c r="A126" s="323"/>
      <c r="B126" s="324"/>
      <c r="C126" s="87"/>
      <c r="D126" s="325"/>
      <c r="E126" s="326"/>
      <c r="G126" s="327"/>
      <c r="H126" s="324"/>
      <c r="I126" s="87"/>
      <c r="J126" s="8"/>
      <c r="K126" s="328"/>
      <c r="L126" s="326"/>
      <c r="M126" s="8"/>
      <c r="N126" s="8"/>
      <c r="O126" s="8"/>
      <c r="P126" s="8"/>
    </row>
    <row r="127" customFormat="false" ht="12.75" hidden="false" customHeight="true" outlineLevel="0" collapsed="false">
      <c r="A127" s="329"/>
      <c r="B127" s="87"/>
      <c r="C127" s="87"/>
      <c r="D127" s="325"/>
      <c r="E127" s="326"/>
      <c r="G127" s="331"/>
      <c r="H127" s="72"/>
      <c r="I127" s="332"/>
      <c r="J127" s="8"/>
      <c r="K127" s="328"/>
      <c r="L127" s="326"/>
      <c r="M127" s="8"/>
      <c r="N127" s="8"/>
      <c r="O127" s="8"/>
      <c r="P127" s="8"/>
    </row>
    <row r="128" customFormat="false" ht="12.75" hidden="false" customHeight="true" outlineLevel="0" collapsed="false">
      <c r="A128" s="329"/>
      <c r="B128" s="87"/>
      <c r="C128" s="87"/>
      <c r="D128" s="325"/>
      <c r="E128" s="326"/>
      <c r="G128" s="331"/>
      <c r="H128" s="87"/>
      <c r="I128" s="8"/>
      <c r="J128" s="8"/>
      <c r="K128" s="328"/>
      <c r="L128" s="326"/>
      <c r="M128" s="8"/>
      <c r="N128" s="8"/>
      <c r="O128" s="8"/>
      <c r="P128" s="8"/>
    </row>
    <row r="129" customFormat="false" ht="12.75" hidden="false" customHeight="true" outlineLevel="0" collapsed="false">
      <c r="A129" s="329"/>
      <c r="B129" s="87"/>
      <c r="C129" s="87"/>
      <c r="D129" s="325"/>
      <c r="E129" s="333"/>
      <c r="G129" s="331"/>
      <c r="H129" s="87"/>
      <c r="I129" s="8"/>
      <c r="J129" s="8"/>
      <c r="K129" s="325"/>
      <c r="L129" s="333"/>
      <c r="M129" s="8"/>
      <c r="N129" s="8"/>
      <c r="O129" s="8"/>
      <c r="P129" s="8"/>
    </row>
    <row r="130" customFormat="false" ht="12.75" hidden="false" customHeight="true" outlineLevel="0" collapsed="false">
      <c r="A130" s="329"/>
      <c r="B130" s="87"/>
      <c r="C130" s="87"/>
      <c r="D130" s="325"/>
      <c r="E130" s="326"/>
      <c r="G130" s="331"/>
      <c r="H130" s="87"/>
      <c r="I130" s="8"/>
      <c r="J130" s="8"/>
      <c r="K130" s="325"/>
      <c r="L130" s="326"/>
      <c r="M130" s="8"/>
      <c r="N130" s="8"/>
      <c r="O130" s="8"/>
      <c r="P130" s="8"/>
    </row>
    <row r="131" customFormat="false" ht="12.75" hidden="false" customHeight="true" outlineLevel="0" collapsed="false">
      <c r="A131" s="329"/>
      <c r="B131" s="87"/>
      <c r="C131" s="87"/>
      <c r="D131" s="325"/>
      <c r="E131" s="326"/>
      <c r="G131" s="331"/>
      <c r="H131" s="87"/>
      <c r="I131" s="8"/>
      <c r="J131" s="8"/>
      <c r="K131" s="325"/>
      <c r="L131" s="326"/>
      <c r="M131" s="8"/>
      <c r="N131" s="8"/>
      <c r="O131" s="8"/>
      <c r="P131" s="8"/>
    </row>
    <row r="132" customFormat="false" ht="12.75" hidden="false" customHeight="true" outlineLevel="0" collapsed="false">
      <c r="A132" s="329"/>
      <c r="B132" s="87"/>
      <c r="C132" s="332"/>
      <c r="D132" s="334"/>
      <c r="E132" s="333"/>
      <c r="G132" s="331"/>
      <c r="H132" s="8"/>
      <c r="I132" s="8"/>
      <c r="J132" s="8"/>
      <c r="K132" s="328"/>
      <c r="L132" s="333"/>
      <c r="M132" s="8"/>
      <c r="N132" s="8"/>
      <c r="O132" s="8"/>
      <c r="P132" s="8"/>
    </row>
    <row r="133" customFormat="false" ht="12.75" hidden="false" customHeight="true" outlineLevel="0" collapsed="false">
      <c r="A133" s="329"/>
      <c r="B133" s="87"/>
      <c r="C133" s="332"/>
      <c r="D133" s="334"/>
      <c r="E133" s="333"/>
      <c r="G133" s="331"/>
      <c r="H133" s="87"/>
      <c r="I133" s="8"/>
      <c r="J133" s="8"/>
      <c r="K133" s="325"/>
      <c r="L133" s="333"/>
      <c r="M133" s="8"/>
      <c r="N133" s="8"/>
      <c r="O133" s="8"/>
      <c r="P133" s="8"/>
    </row>
    <row r="134" customFormat="false" ht="12.75" hidden="false" customHeight="true" outlineLevel="0" collapsed="false">
      <c r="A134" s="329"/>
      <c r="B134" s="87"/>
      <c r="C134" s="332"/>
      <c r="D134" s="334"/>
      <c r="E134" s="326"/>
      <c r="G134" s="331"/>
      <c r="H134" s="87"/>
      <c r="I134" s="8"/>
      <c r="J134" s="8"/>
      <c r="K134" s="325"/>
      <c r="L134" s="326"/>
      <c r="M134" s="10"/>
      <c r="N134" s="9"/>
      <c r="O134" s="8"/>
      <c r="P134" s="8"/>
    </row>
    <row r="135" customFormat="false" ht="12.75" hidden="false" customHeight="true" outlineLevel="0" collapsed="false">
      <c r="A135" s="329"/>
      <c r="B135" s="87"/>
      <c r="C135" s="87"/>
      <c r="D135" s="325"/>
      <c r="E135" s="326"/>
      <c r="G135" s="331"/>
      <c r="H135" s="87"/>
      <c r="I135" s="8"/>
      <c r="J135" s="8"/>
      <c r="K135" s="325"/>
      <c r="L135" s="326"/>
      <c r="M135" s="10"/>
      <c r="N135" s="8"/>
      <c r="O135" s="8"/>
      <c r="P135" s="8"/>
    </row>
    <row r="136" customFormat="false" ht="12.75" hidden="false" customHeight="true" outlineLevel="0" collapsed="false">
      <c r="A136" s="329"/>
      <c r="B136" s="87"/>
      <c r="C136" s="87"/>
      <c r="D136" s="325"/>
      <c r="E136" s="326"/>
      <c r="G136" s="331"/>
      <c r="H136" s="87"/>
      <c r="I136" s="8"/>
      <c r="J136" s="8"/>
      <c r="K136" s="325"/>
      <c r="L136" s="326"/>
      <c r="M136" s="8"/>
      <c r="N136" s="10"/>
      <c r="O136" s="8"/>
      <c r="P136" s="8"/>
    </row>
    <row r="137" customFormat="false" ht="12.75" hidden="false" customHeight="true" outlineLevel="0" collapsed="false">
      <c r="A137" s="329"/>
      <c r="B137" s="87"/>
      <c r="C137" s="87"/>
      <c r="D137" s="325"/>
      <c r="E137" s="326"/>
      <c r="G137" s="331"/>
      <c r="H137" s="87"/>
      <c r="I137" s="8"/>
      <c r="J137" s="8"/>
      <c r="K137" s="325"/>
      <c r="L137" s="326"/>
      <c r="M137" s="8"/>
      <c r="N137" s="10"/>
      <c r="O137" s="8"/>
      <c r="P137" s="8"/>
    </row>
    <row r="138" customFormat="false" ht="12.75" hidden="false" customHeight="true" outlineLevel="0" collapsed="false">
      <c r="A138" s="329"/>
      <c r="B138" s="87"/>
      <c r="C138" s="335"/>
      <c r="D138" s="325"/>
      <c r="E138" s="326"/>
      <c r="F138" s="140" t="n">
        <f aca="false">SUM(E127:E138)</f>
        <v>0</v>
      </c>
      <c r="G138" s="331"/>
      <c r="H138" s="87"/>
      <c r="I138" s="8"/>
      <c r="J138" s="8"/>
      <c r="K138" s="325"/>
      <c r="L138" s="326"/>
      <c r="M138" s="8"/>
      <c r="N138" s="8"/>
      <c r="O138" s="8"/>
      <c r="P138" s="8"/>
    </row>
    <row r="139" customFormat="false" ht="12.75" hidden="false" customHeight="true" outlineLevel="0" collapsed="false">
      <c r="A139" s="329"/>
      <c r="B139" s="8"/>
      <c r="C139" s="8"/>
      <c r="D139" s="303"/>
      <c r="E139" s="326"/>
      <c r="G139" s="331"/>
      <c r="H139" s="87"/>
      <c r="I139" s="8"/>
      <c r="J139" s="8"/>
      <c r="K139" s="325"/>
      <c r="L139" s="326"/>
      <c r="M139" s="8"/>
      <c r="N139" s="8"/>
      <c r="O139" s="8"/>
      <c r="P139" s="8"/>
    </row>
    <row r="140" customFormat="false" ht="12.75" hidden="false" customHeight="true" outlineLevel="0" collapsed="false">
      <c r="A140" s="329"/>
      <c r="B140" s="8"/>
      <c r="C140" s="8"/>
      <c r="D140" s="325"/>
      <c r="E140" s="326"/>
      <c r="G140" s="331"/>
      <c r="H140" s="87"/>
      <c r="I140" s="8"/>
      <c r="J140" s="8"/>
      <c r="K140" s="325"/>
      <c r="L140" s="326"/>
      <c r="M140" s="8"/>
      <c r="N140" s="8"/>
      <c r="O140" s="8"/>
      <c r="P140" s="8"/>
    </row>
    <row r="141" customFormat="false" ht="12.75" hidden="false" customHeight="true" outlineLevel="0" collapsed="false">
      <c r="A141" s="329"/>
      <c r="B141" s="8"/>
      <c r="C141" s="8"/>
      <c r="D141" s="325"/>
      <c r="E141" s="326"/>
      <c r="G141" s="331"/>
      <c r="H141" s="87"/>
      <c r="I141" s="8"/>
      <c r="J141" s="8"/>
      <c r="K141" s="325"/>
      <c r="L141" s="326"/>
      <c r="M141" s="8"/>
      <c r="N141" s="8"/>
      <c r="O141" s="8"/>
      <c r="P141" s="8"/>
    </row>
    <row r="142" customFormat="false" ht="12.75" hidden="false" customHeight="true" outlineLevel="0" collapsed="false">
      <c r="A142" s="329"/>
      <c r="B142" s="87"/>
      <c r="C142" s="87"/>
      <c r="D142" s="325"/>
      <c r="E142" s="326"/>
      <c r="G142" s="331"/>
      <c r="H142" s="87"/>
      <c r="I142" s="8"/>
      <c r="J142" s="8"/>
      <c r="K142" s="325"/>
      <c r="L142" s="326"/>
      <c r="M142" s="8"/>
      <c r="N142" s="8"/>
      <c r="O142" s="8"/>
      <c r="P142" s="8"/>
    </row>
    <row r="143" customFormat="false" ht="12.75" hidden="false" customHeight="true" outlineLevel="0" collapsed="false">
      <c r="A143" s="329"/>
      <c r="B143" s="87"/>
      <c r="C143" s="87"/>
      <c r="D143" s="325"/>
      <c r="E143" s="326"/>
      <c r="G143" s="331"/>
      <c r="H143" s="87"/>
      <c r="I143" s="8"/>
      <c r="J143" s="8"/>
      <c r="K143" s="325"/>
      <c r="L143" s="326"/>
      <c r="M143" s="8"/>
      <c r="N143" s="8"/>
      <c r="O143" s="8"/>
      <c r="P143" s="8"/>
    </row>
    <row r="144" customFormat="false" ht="12.75" hidden="false" customHeight="true" outlineLevel="0" collapsed="false">
      <c r="A144" s="329"/>
      <c r="B144" s="87"/>
      <c r="C144" s="87"/>
      <c r="D144" s="325"/>
      <c r="E144" s="326"/>
      <c r="G144" s="331"/>
      <c r="H144" s="87"/>
      <c r="I144" s="8"/>
      <c r="J144" s="8"/>
      <c r="K144" s="325"/>
      <c r="L144" s="326"/>
      <c r="M144" s="8"/>
      <c r="N144" s="8"/>
      <c r="O144" s="8"/>
      <c r="P144" s="8"/>
    </row>
    <row r="145" customFormat="false" ht="12.75" hidden="false" customHeight="true" outlineLevel="0" collapsed="false">
      <c r="A145" s="329"/>
      <c r="B145" s="87"/>
      <c r="C145" s="87"/>
      <c r="D145" s="325"/>
      <c r="E145" s="326"/>
      <c r="G145" s="331"/>
      <c r="H145" s="87"/>
      <c r="I145" s="8"/>
      <c r="J145" s="8"/>
      <c r="K145" s="325"/>
      <c r="L145" s="326"/>
      <c r="M145" s="8"/>
      <c r="N145" s="8"/>
      <c r="O145" s="8"/>
      <c r="P145" s="8"/>
    </row>
    <row r="146" customFormat="false" ht="12.75" hidden="false" customHeight="true" outlineLevel="0" collapsed="false">
      <c r="A146" s="329"/>
      <c r="B146" s="87"/>
      <c r="C146" s="87"/>
      <c r="D146" s="325"/>
      <c r="E146" s="326"/>
      <c r="G146" s="331"/>
      <c r="H146" s="87"/>
      <c r="I146" s="8"/>
      <c r="J146" s="8"/>
      <c r="K146" s="325"/>
      <c r="L146" s="326"/>
      <c r="M146" s="8"/>
      <c r="N146" s="8"/>
      <c r="O146" s="8"/>
      <c r="P146" s="8"/>
    </row>
    <row r="147" customFormat="false" ht="12.75" hidden="false" customHeight="true" outlineLevel="0" collapsed="false">
      <c r="A147" s="329"/>
      <c r="B147" s="87"/>
      <c r="C147" s="87"/>
      <c r="D147" s="325"/>
      <c r="E147" s="326"/>
      <c r="G147" s="331"/>
      <c r="H147" s="87"/>
      <c r="I147" s="8"/>
      <c r="J147" s="8"/>
      <c r="K147" s="325"/>
      <c r="L147" s="326"/>
      <c r="M147" s="8"/>
      <c r="N147" s="8"/>
      <c r="O147" s="8"/>
      <c r="P147" s="8"/>
    </row>
    <row r="148" customFormat="false" ht="12.75" hidden="false" customHeight="true" outlineLevel="0" collapsed="false">
      <c r="A148" s="329"/>
      <c r="B148" s="87"/>
      <c r="C148" s="87"/>
      <c r="D148" s="325"/>
      <c r="E148" s="326"/>
      <c r="G148" s="331"/>
      <c r="H148" s="87"/>
      <c r="I148" s="8"/>
      <c r="J148" s="8"/>
      <c r="K148" s="325"/>
      <c r="L148" s="326"/>
      <c r="M148" s="8"/>
      <c r="N148" s="8"/>
      <c r="O148" s="8"/>
      <c r="P148" s="8"/>
    </row>
    <row r="149" customFormat="false" ht="12.75" hidden="false" customHeight="true" outlineLevel="0" collapsed="false">
      <c r="A149" s="329"/>
      <c r="B149" s="87"/>
      <c r="C149" s="87"/>
      <c r="D149" s="325"/>
      <c r="E149" s="326"/>
      <c r="G149" s="331"/>
      <c r="H149" s="87"/>
      <c r="I149" s="8"/>
      <c r="J149" s="8"/>
      <c r="K149" s="325"/>
      <c r="L149" s="326"/>
      <c r="M149" s="8"/>
      <c r="N149" s="8"/>
      <c r="O149" s="8"/>
      <c r="P149" s="8"/>
    </row>
    <row r="150" customFormat="false" ht="12.75" hidden="false" customHeight="true" outlineLevel="0" collapsed="false">
      <c r="A150" s="329"/>
      <c r="B150" s="87"/>
      <c r="C150" s="87"/>
      <c r="D150" s="325"/>
      <c r="E150" s="326"/>
      <c r="G150" s="331"/>
      <c r="H150" s="87"/>
      <c r="I150" s="8"/>
      <c r="J150" s="8"/>
      <c r="K150" s="325"/>
      <c r="L150" s="326"/>
      <c r="M150" s="8"/>
      <c r="N150" s="8"/>
      <c r="O150" s="8"/>
      <c r="P150" s="8"/>
    </row>
    <row r="151" customFormat="false" ht="12.75" hidden="false" customHeight="true" outlineLevel="0" collapsed="false">
      <c r="A151" s="329"/>
      <c r="B151" s="87"/>
      <c r="C151" s="87"/>
      <c r="D151" s="325"/>
      <c r="E151" s="326"/>
      <c r="G151" s="331"/>
      <c r="H151" s="87"/>
      <c r="I151" s="8"/>
      <c r="J151" s="8"/>
      <c r="K151" s="325"/>
      <c r="L151" s="326"/>
      <c r="M151" s="8"/>
      <c r="N151" s="8"/>
      <c r="O151" s="8"/>
      <c r="P151" s="8"/>
    </row>
    <row r="152" customFormat="false" ht="12.75" hidden="false" customHeight="true" outlineLevel="0" collapsed="false">
      <c r="A152" s="329"/>
      <c r="B152" s="87"/>
      <c r="C152" s="87"/>
      <c r="D152" s="325"/>
      <c r="E152" s="326"/>
      <c r="G152" s="331"/>
      <c r="H152" s="87"/>
      <c r="I152" s="8"/>
      <c r="J152" s="8"/>
      <c r="K152" s="325"/>
      <c r="L152" s="326"/>
      <c r="M152" s="8"/>
      <c r="N152" s="8"/>
      <c r="O152" s="8"/>
      <c r="P152" s="8"/>
    </row>
    <row r="153" customFormat="false" ht="12.75" hidden="false" customHeight="true" outlineLevel="0" collapsed="false">
      <c r="A153" s="329"/>
      <c r="B153" s="87"/>
      <c r="C153" s="87"/>
      <c r="D153" s="325"/>
      <c r="E153" s="326"/>
      <c r="G153" s="331"/>
      <c r="H153" s="87"/>
      <c r="I153" s="8"/>
      <c r="J153" s="8"/>
      <c r="K153" s="325"/>
      <c r="L153" s="326"/>
      <c r="M153" s="8"/>
      <c r="N153" s="8"/>
      <c r="O153" s="8"/>
      <c r="P153" s="8"/>
    </row>
    <row r="154" customFormat="false" ht="12.75" hidden="false" customHeight="true" outlineLevel="0" collapsed="false">
      <c r="A154" s="329"/>
      <c r="B154" s="87"/>
      <c r="C154" s="87"/>
      <c r="D154" s="325"/>
      <c r="E154" s="326"/>
      <c r="G154" s="331"/>
      <c r="H154" s="87"/>
      <c r="I154" s="8"/>
      <c r="J154" s="8"/>
      <c r="K154" s="325"/>
      <c r="L154" s="326"/>
      <c r="M154" s="8"/>
      <c r="N154" s="8"/>
      <c r="O154" s="8"/>
      <c r="P154" s="8"/>
    </row>
    <row r="155" customFormat="false" ht="12.75" hidden="false" customHeight="true" outlineLevel="0" collapsed="false">
      <c r="A155" s="329"/>
      <c r="B155" s="87"/>
      <c r="C155" s="87"/>
      <c r="D155" s="325"/>
      <c r="E155" s="326"/>
      <c r="G155" s="331"/>
      <c r="H155" s="87"/>
      <c r="I155" s="8"/>
      <c r="J155" s="8"/>
      <c r="K155" s="325"/>
      <c r="L155" s="326"/>
      <c r="M155" s="8"/>
      <c r="N155" s="8"/>
      <c r="O155" s="8"/>
      <c r="P155" s="8"/>
    </row>
    <row r="156" customFormat="false" ht="12.75" hidden="false" customHeight="true" outlineLevel="0" collapsed="false">
      <c r="A156" s="329"/>
      <c r="B156" s="87"/>
      <c r="C156" s="87"/>
      <c r="D156" s="325"/>
      <c r="E156" s="326"/>
      <c r="G156" s="331"/>
      <c r="H156" s="87"/>
      <c r="I156" s="8"/>
      <c r="J156" s="8"/>
      <c r="K156" s="325"/>
      <c r="L156" s="326"/>
      <c r="M156" s="8"/>
      <c r="N156" s="8"/>
      <c r="O156" s="8"/>
      <c r="P156" s="8"/>
    </row>
    <row r="157" customFormat="false" ht="12.75" hidden="false" customHeight="true" outlineLevel="0" collapsed="false">
      <c r="A157" s="329"/>
      <c r="B157" s="87"/>
      <c r="C157" s="87"/>
      <c r="D157" s="325"/>
      <c r="E157" s="326"/>
      <c r="G157" s="331"/>
      <c r="H157" s="87"/>
      <c r="I157" s="8"/>
      <c r="J157" s="8"/>
      <c r="K157" s="325"/>
      <c r="L157" s="326"/>
      <c r="M157" s="8"/>
      <c r="N157" s="8"/>
      <c r="O157" s="8"/>
      <c r="P157" s="8"/>
    </row>
    <row r="158" customFormat="false" ht="12.75" hidden="false" customHeight="true" outlineLevel="0" collapsed="false">
      <c r="A158" s="329"/>
      <c r="B158" s="87"/>
      <c r="C158" s="87"/>
      <c r="D158" s="325"/>
      <c r="E158" s="336"/>
      <c r="G158" s="331"/>
      <c r="H158" s="87"/>
      <c r="I158" s="8"/>
      <c r="J158" s="8"/>
      <c r="K158" s="325"/>
      <c r="L158" s="336"/>
      <c r="M158" s="8"/>
      <c r="N158" s="8"/>
      <c r="O158" s="8"/>
      <c r="P158" s="8"/>
    </row>
    <row r="159" customFormat="false" ht="12.75" hidden="false" customHeight="true" outlineLevel="0" collapsed="false">
      <c r="A159" s="337"/>
      <c r="B159" s="87"/>
      <c r="C159" s="87"/>
      <c r="D159" s="338" t="s">
        <v>475</v>
      </c>
      <c r="E159" s="339" t="n">
        <f aca="false">SUM(E126:E158)</f>
        <v>0</v>
      </c>
      <c r="G159" s="337"/>
      <c r="H159" s="87"/>
      <c r="I159" s="8"/>
      <c r="J159" s="8"/>
      <c r="K159" s="338" t="s">
        <v>476</v>
      </c>
      <c r="L159" s="339" t="n">
        <f aca="false">SUM(L126:L158)</f>
        <v>0</v>
      </c>
      <c r="M159" s="8"/>
      <c r="N159" s="8"/>
      <c r="O159" s="8"/>
      <c r="P159" s="8"/>
    </row>
    <row r="160" customFormat="false" ht="12.75" hidden="false" customHeight="true" outlineLevel="0" collapsed="false">
      <c r="A160" s="340"/>
      <c r="B160" s="341"/>
      <c r="C160" s="341"/>
      <c r="D160" s="341"/>
      <c r="E160" s="342"/>
      <c r="G160" s="340"/>
      <c r="H160" s="341"/>
      <c r="I160" s="341"/>
      <c r="J160" s="341"/>
      <c r="K160" s="341"/>
      <c r="L160" s="342"/>
      <c r="M160" s="8"/>
      <c r="N160" s="8"/>
      <c r="O160" s="8"/>
      <c r="P160" s="8"/>
    </row>
    <row r="161" customFormat="false" ht="12.75" hidden="false" customHeight="true" outlineLevel="0" collapsed="false">
      <c r="AJ161" s="8"/>
      <c r="AK161" s="8"/>
      <c r="AL161" s="8"/>
      <c r="AM161" s="8"/>
    </row>
    <row r="162" customFormat="false" ht="12.75" hidden="false" customHeight="true" outlineLevel="0" collapsed="false">
      <c r="AJ162" s="8"/>
      <c r="AK162" s="8"/>
      <c r="AL162" s="8"/>
      <c r="AM162" s="8"/>
    </row>
    <row r="163" customFormat="false" ht="12.75" hidden="false" customHeight="true" outlineLevel="0" collapsed="false">
      <c r="A163" s="316" t="s">
        <v>477</v>
      </c>
      <c r="B163" s="318"/>
      <c r="C163" s="318"/>
      <c r="D163" s="318"/>
      <c r="E163" s="319"/>
      <c r="AJ163" s="8"/>
      <c r="AK163" s="8"/>
      <c r="AL163" s="8"/>
      <c r="AM163" s="8"/>
    </row>
    <row r="164" customFormat="false" ht="12.75" hidden="false" customHeight="true" outlineLevel="0" collapsed="false">
      <c r="A164" s="320" t="s">
        <v>321</v>
      </c>
      <c r="B164" s="256" t="s">
        <v>473</v>
      </c>
      <c r="C164" s="256"/>
      <c r="D164" s="256"/>
      <c r="E164" s="321" t="s">
        <v>474</v>
      </c>
      <c r="AJ164" s="8"/>
      <c r="AK164" s="8"/>
      <c r="AL164" s="8"/>
      <c r="AM164" s="8"/>
    </row>
    <row r="165" customFormat="false" ht="12.75" hidden="false" customHeight="true" outlineLevel="0" collapsed="false">
      <c r="A165" s="343"/>
      <c r="B165" s="87"/>
      <c r="C165" s="87"/>
      <c r="D165" s="325"/>
      <c r="E165" s="326"/>
      <c r="AJ165" s="8"/>
      <c r="AK165" s="8"/>
      <c r="AL165" s="8"/>
      <c r="AM165" s="8"/>
    </row>
    <row r="166" customFormat="false" ht="12.75" hidden="false" customHeight="true" outlineLevel="0" collapsed="false">
      <c r="A166" s="343"/>
      <c r="B166" s="87"/>
      <c r="C166" s="87"/>
      <c r="D166" s="325"/>
      <c r="E166" s="326"/>
      <c r="AJ166" s="8"/>
      <c r="AK166" s="8"/>
      <c r="AL166" s="8"/>
      <c r="AM166" s="8"/>
    </row>
    <row r="167" customFormat="false" ht="12.75" hidden="false" customHeight="true" outlineLevel="0" collapsed="false">
      <c r="A167" s="343"/>
      <c r="B167" s="87"/>
      <c r="C167" s="87"/>
      <c r="D167" s="325"/>
      <c r="E167" s="326"/>
      <c r="AJ167" s="8"/>
      <c r="AK167" s="8"/>
      <c r="AL167" s="8"/>
      <c r="AM167" s="8"/>
    </row>
    <row r="168" customFormat="false" ht="12.75" hidden="false" customHeight="true" outlineLevel="0" collapsed="false">
      <c r="A168" s="343"/>
      <c r="B168" s="87"/>
      <c r="C168" s="87"/>
      <c r="D168" s="325"/>
      <c r="E168" s="333"/>
      <c r="AJ168" s="8"/>
      <c r="AK168" s="8"/>
      <c r="AL168" s="8"/>
      <c r="AM168" s="8"/>
    </row>
    <row r="169" customFormat="false" ht="12.75" hidden="false" customHeight="true" outlineLevel="0" collapsed="false">
      <c r="A169" s="343"/>
      <c r="B169" s="87"/>
      <c r="C169" s="87"/>
      <c r="D169" s="325"/>
      <c r="E169" s="326"/>
      <c r="AJ169" s="8"/>
      <c r="AK169" s="8"/>
      <c r="AL169" s="8"/>
      <c r="AM169" s="8"/>
    </row>
    <row r="170" customFormat="false" ht="12.75" hidden="false" customHeight="true" outlineLevel="0" collapsed="false">
      <c r="A170" s="343"/>
      <c r="B170" s="87"/>
      <c r="C170" s="87"/>
      <c r="D170" s="325"/>
      <c r="E170" s="326"/>
      <c r="AJ170" s="8"/>
      <c r="AK170" s="8"/>
      <c r="AL170" s="8"/>
      <c r="AM170" s="8"/>
    </row>
    <row r="171" customFormat="false" ht="12.75" hidden="false" customHeight="true" outlineLevel="0" collapsed="false">
      <c r="A171" s="343"/>
      <c r="B171" s="87"/>
      <c r="C171" s="332"/>
      <c r="D171" s="334"/>
      <c r="E171" s="333"/>
      <c r="AJ171" s="8"/>
      <c r="AK171" s="8"/>
      <c r="AL171" s="8"/>
      <c r="AM171" s="8"/>
    </row>
    <row r="172" customFormat="false" ht="12.75" hidden="false" customHeight="true" outlineLevel="0" collapsed="false">
      <c r="A172" s="343"/>
      <c r="B172" s="324"/>
      <c r="C172" s="332"/>
      <c r="D172" s="334"/>
      <c r="E172" s="333"/>
      <c r="AJ172" s="8"/>
      <c r="AK172" s="8"/>
      <c r="AL172" s="8"/>
      <c r="AM172" s="8"/>
    </row>
    <row r="173" customFormat="false" ht="12.75" hidden="false" customHeight="true" outlineLevel="0" collapsed="false">
      <c r="A173" s="343"/>
      <c r="B173" s="324"/>
      <c r="C173" s="87"/>
      <c r="D173" s="325"/>
      <c r="E173" s="326"/>
      <c r="AJ173" s="8"/>
      <c r="AK173" s="8"/>
      <c r="AL173" s="8"/>
      <c r="AM173" s="8"/>
    </row>
    <row r="174" customFormat="false" ht="12.75" hidden="false" customHeight="true" outlineLevel="0" collapsed="false">
      <c r="A174" s="343"/>
      <c r="B174" s="87"/>
      <c r="C174" s="87"/>
      <c r="D174" s="325"/>
      <c r="E174" s="326"/>
      <c r="AJ174" s="8"/>
      <c r="AK174" s="8"/>
      <c r="AL174" s="8"/>
      <c r="AM174" s="8"/>
    </row>
    <row r="175" customFormat="false" ht="12.75" hidden="false" customHeight="true" outlineLevel="0" collapsed="false">
      <c r="A175" s="343"/>
      <c r="B175" s="87"/>
      <c r="C175" s="87"/>
      <c r="D175" s="325"/>
      <c r="E175" s="333"/>
      <c r="AJ175" s="8"/>
      <c r="AK175" s="8"/>
      <c r="AL175" s="8"/>
      <c r="AM175" s="8"/>
    </row>
    <row r="176" customFormat="false" ht="12.75" hidden="false" customHeight="true" outlineLevel="0" collapsed="false">
      <c r="A176" s="343"/>
      <c r="B176" s="87"/>
      <c r="C176" s="87"/>
      <c r="D176" s="325"/>
      <c r="E176" s="326"/>
      <c r="AJ176" s="8"/>
      <c r="AK176" s="8"/>
      <c r="AL176" s="8"/>
      <c r="AM176" s="8"/>
    </row>
    <row r="177" customFormat="false" ht="12.75" hidden="false" customHeight="true" outlineLevel="0" collapsed="false">
      <c r="A177" s="343"/>
      <c r="B177" s="87"/>
      <c r="C177" s="87"/>
      <c r="D177" s="325"/>
      <c r="E177" s="326"/>
      <c r="AJ177" s="8"/>
      <c r="AK177" s="8"/>
      <c r="AL177" s="8"/>
      <c r="AM177" s="8"/>
    </row>
    <row r="178" customFormat="false" ht="12.75" hidden="false" customHeight="true" outlineLevel="0" collapsed="false">
      <c r="A178" s="343"/>
      <c r="B178" s="72"/>
      <c r="C178" s="332"/>
      <c r="D178" s="334"/>
      <c r="E178" s="333"/>
      <c r="AJ178" s="8"/>
      <c r="AK178" s="8"/>
      <c r="AL178" s="8"/>
      <c r="AM178" s="8"/>
    </row>
    <row r="179" customFormat="false" ht="12.75" hidden="false" customHeight="true" outlineLevel="0" collapsed="false">
      <c r="A179" s="343"/>
      <c r="B179" s="72"/>
      <c r="C179" s="332"/>
      <c r="D179" s="334"/>
      <c r="E179" s="333"/>
      <c r="AJ179" s="8"/>
      <c r="AK179" s="8"/>
      <c r="AL179" s="8"/>
      <c r="AM179" s="8"/>
    </row>
    <row r="180" customFormat="false" ht="12.75" hidden="false" customHeight="true" outlineLevel="0" collapsed="false">
      <c r="A180" s="343"/>
      <c r="B180" s="72"/>
      <c r="C180" s="332"/>
      <c r="D180" s="334"/>
      <c r="E180" s="326"/>
      <c r="AJ180" s="8"/>
      <c r="AK180" s="8"/>
      <c r="AL180" s="8"/>
      <c r="AM180" s="8"/>
    </row>
    <row r="181" customFormat="false" ht="12.75" hidden="false" customHeight="true" outlineLevel="0" collapsed="false">
      <c r="A181" s="343"/>
      <c r="B181" s="87"/>
      <c r="C181" s="87"/>
      <c r="D181" s="325"/>
      <c r="E181" s="326"/>
      <c r="AJ181" s="8"/>
      <c r="AK181" s="8"/>
      <c r="AL181" s="8"/>
      <c r="AM181" s="8"/>
    </row>
    <row r="182" customFormat="false" ht="12.75" hidden="false" customHeight="true" outlineLevel="0" collapsed="false">
      <c r="A182" s="343"/>
      <c r="B182" s="87"/>
      <c r="C182" s="87"/>
      <c r="D182" s="325"/>
      <c r="E182" s="326"/>
      <c r="AJ182" s="8"/>
      <c r="AK182" s="8"/>
      <c r="AL182" s="8"/>
      <c r="AM182" s="8"/>
    </row>
    <row r="183" customFormat="false" ht="12.75" hidden="false" customHeight="true" outlineLevel="0" collapsed="false">
      <c r="A183" s="343"/>
      <c r="B183" s="87"/>
      <c r="C183" s="87"/>
      <c r="D183" s="325"/>
      <c r="E183" s="326"/>
      <c r="AJ183" s="8"/>
      <c r="AK183" s="8"/>
      <c r="AL183" s="8"/>
      <c r="AM183" s="8"/>
    </row>
    <row r="184" customFormat="false" ht="12.75" hidden="false" customHeight="true" outlineLevel="0" collapsed="false">
      <c r="A184" s="343"/>
      <c r="B184" s="87"/>
      <c r="C184" s="87"/>
      <c r="D184" s="325"/>
      <c r="E184" s="336"/>
      <c r="AJ184" s="8"/>
      <c r="AK184" s="8"/>
      <c r="AL184" s="8"/>
      <c r="AM184" s="8"/>
    </row>
    <row r="185" customFormat="false" ht="12.75" hidden="false" customHeight="true" outlineLevel="0" collapsed="false">
      <c r="A185" s="346"/>
      <c r="B185" s="87"/>
      <c r="C185" s="87"/>
      <c r="D185" s="338" t="s">
        <v>478</v>
      </c>
      <c r="E185" s="339" t="n">
        <f aca="false">SUM(E165:E184)</f>
        <v>0</v>
      </c>
      <c r="AJ185" s="8"/>
      <c r="AK185" s="8"/>
      <c r="AL185" s="8"/>
      <c r="AM185" s="8"/>
    </row>
    <row r="186" customFormat="false" ht="12.75" hidden="false" customHeight="true" outlineLevel="0" collapsed="false">
      <c r="A186" s="347"/>
      <c r="B186" s="341"/>
      <c r="C186" s="341"/>
      <c r="D186" s="341"/>
      <c r="E186" s="342"/>
      <c r="AJ186" s="8"/>
      <c r="AK186" s="8"/>
      <c r="AL186" s="8"/>
      <c r="AM186" s="8"/>
    </row>
    <row r="187" customFormat="false" ht="12.75" hidden="false" customHeight="true" outlineLevel="0" collapsed="false">
      <c r="AJ187" s="8"/>
      <c r="AK187" s="8"/>
      <c r="AL187" s="8"/>
      <c r="AM187" s="8"/>
    </row>
    <row r="188" customFormat="false" ht="12.75" hidden="false" customHeight="true" outlineLevel="0" collapsed="false">
      <c r="AJ188" s="8"/>
      <c r="AK188" s="8"/>
      <c r="AL188" s="8"/>
      <c r="AM188" s="8"/>
    </row>
    <row r="189" customFormat="false" ht="12.75" hidden="false" customHeight="true" outlineLevel="0" collapsed="false">
      <c r="A189" s="348" t="s">
        <v>479</v>
      </c>
      <c r="B189" s="349"/>
      <c r="C189" s="349"/>
      <c r="D189" s="349"/>
      <c r="E189" s="349"/>
      <c r="F189" s="349"/>
      <c r="G189" s="349"/>
      <c r="H189" s="349"/>
      <c r="I189" s="349"/>
      <c r="J189" s="349"/>
      <c r="K189" s="349"/>
      <c r="L189" s="349"/>
      <c r="M189" s="350"/>
      <c r="O189" s="8"/>
      <c r="P189" s="8"/>
      <c r="Q189" s="8"/>
      <c r="R189" s="8"/>
    </row>
    <row r="190" customFormat="false" ht="12.75" hidden="false" customHeight="true" outlineLevel="0" collapsed="false">
      <c r="A190" s="351" t="s">
        <v>480</v>
      </c>
      <c r="B190" s="352" t="s">
        <v>321</v>
      </c>
      <c r="C190" s="353" t="s">
        <v>481</v>
      </c>
      <c r="D190" s="354" t="s">
        <v>482</v>
      </c>
      <c r="E190" s="355" t="s">
        <v>473</v>
      </c>
      <c r="F190" s="355"/>
      <c r="G190" s="355"/>
      <c r="H190" s="355"/>
      <c r="I190" s="355"/>
      <c r="J190" s="355"/>
      <c r="K190" s="355"/>
      <c r="L190" s="355"/>
      <c r="M190" s="356" t="s">
        <v>474</v>
      </c>
      <c r="O190" s="8"/>
      <c r="P190" s="8"/>
      <c r="Q190" s="8"/>
      <c r="R190" s="8"/>
    </row>
    <row r="191" customFormat="false" ht="12.75" hidden="false" customHeight="true" outlineLevel="0" collapsed="false">
      <c r="A191" s="357"/>
      <c r="B191" s="358"/>
      <c r="C191" s="359"/>
      <c r="D191" s="325"/>
      <c r="E191" s="87"/>
      <c r="F191" s="87"/>
      <c r="G191" s="87"/>
      <c r="H191" s="87"/>
      <c r="I191" s="87"/>
      <c r="J191" s="87"/>
      <c r="K191" s="87"/>
      <c r="L191" s="87"/>
      <c r="M191" s="360"/>
      <c r="O191" s="8"/>
      <c r="P191" s="8"/>
      <c r="Q191" s="8"/>
      <c r="R191" s="8"/>
    </row>
    <row r="192" customFormat="false" ht="12.75" hidden="false" customHeight="true" outlineLevel="0" collapsed="false">
      <c r="A192" s="357"/>
      <c r="B192" s="358"/>
      <c r="C192" s="359"/>
      <c r="D192" s="325"/>
      <c r="E192" s="87"/>
      <c r="F192" s="87"/>
      <c r="G192" s="87"/>
      <c r="H192" s="87"/>
      <c r="I192" s="87"/>
      <c r="J192" s="87"/>
      <c r="K192" s="87"/>
      <c r="L192" s="87"/>
      <c r="M192" s="360"/>
      <c r="O192" s="8"/>
      <c r="P192" s="8"/>
      <c r="Q192" s="8"/>
      <c r="R192" s="8"/>
    </row>
    <row r="193" customFormat="false" ht="12.75" hidden="false" customHeight="true" outlineLevel="0" collapsed="false">
      <c r="A193" s="357"/>
      <c r="B193" s="358"/>
      <c r="C193" s="359"/>
      <c r="D193" s="325"/>
      <c r="E193" s="87"/>
      <c r="F193" s="87"/>
      <c r="G193" s="87"/>
      <c r="H193" s="87"/>
      <c r="I193" s="87"/>
      <c r="J193" s="87"/>
      <c r="K193" s="87"/>
      <c r="L193" s="87"/>
      <c r="M193" s="360"/>
      <c r="O193" s="8"/>
      <c r="P193" s="8"/>
      <c r="Q193" s="8"/>
      <c r="R193" s="8"/>
    </row>
    <row r="194" customFormat="false" ht="12.75" hidden="false" customHeight="true" outlineLevel="0" collapsed="false">
      <c r="A194" s="357"/>
      <c r="B194" s="358"/>
      <c r="C194" s="359"/>
      <c r="D194" s="325"/>
      <c r="E194" s="87"/>
      <c r="F194" s="87"/>
      <c r="G194" s="87"/>
      <c r="H194" s="87"/>
      <c r="I194" s="87"/>
      <c r="J194" s="87"/>
      <c r="K194" s="87"/>
      <c r="L194" s="87"/>
      <c r="M194" s="360"/>
      <c r="O194" s="8"/>
      <c r="P194" s="8"/>
      <c r="Q194" s="8"/>
      <c r="R194" s="8"/>
    </row>
    <row r="195" customFormat="false" ht="12.75" hidden="false" customHeight="true" outlineLevel="0" collapsed="false">
      <c r="A195" s="357"/>
      <c r="B195" s="358"/>
      <c r="C195" s="359"/>
      <c r="D195" s="325"/>
      <c r="E195" s="87"/>
      <c r="F195" s="87"/>
      <c r="G195" s="87"/>
      <c r="H195" s="87"/>
      <c r="I195" s="87"/>
      <c r="J195" s="87"/>
      <c r="K195" s="87"/>
      <c r="L195" s="87"/>
      <c r="M195" s="360"/>
      <c r="O195" s="8"/>
      <c r="P195" s="8"/>
      <c r="Q195" s="8"/>
      <c r="R195" s="8"/>
    </row>
    <row r="196" customFormat="false" ht="12.75" hidden="false" customHeight="true" outlineLevel="0" collapsed="false">
      <c r="A196" s="357"/>
      <c r="B196" s="358"/>
      <c r="C196" s="359"/>
      <c r="D196" s="325"/>
      <c r="E196" s="87"/>
      <c r="F196" s="87"/>
      <c r="G196" s="87"/>
      <c r="H196" s="87"/>
      <c r="I196" s="87"/>
      <c r="J196" s="87"/>
      <c r="K196" s="87"/>
      <c r="L196" s="87"/>
      <c r="M196" s="360"/>
    </row>
    <row r="197" customFormat="false" ht="12.75" hidden="false" customHeight="true" outlineLevel="0" collapsed="false">
      <c r="A197" s="357"/>
      <c r="B197" s="358"/>
      <c r="C197" s="359"/>
      <c r="D197" s="325"/>
      <c r="E197" s="87"/>
      <c r="F197" s="87"/>
      <c r="G197" s="87"/>
      <c r="H197" s="87"/>
      <c r="I197" s="87"/>
      <c r="J197" s="87"/>
      <c r="K197" s="87"/>
      <c r="L197" s="87"/>
      <c r="M197" s="360"/>
    </row>
    <row r="198" customFormat="false" ht="12.75" hidden="false" customHeight="true" outlineLevel="0" collapsed="false">
      <c r="A198" s="357"/>
      <c r="B198" s="358"/>
      <c r="C198" s="359"/>
      <c r="D198" s="325"/>
      <c r="E198" s="87"/>
      <c r="F198" s="87"/>
      <c r="G198" s="87"/>
      <c r="H198" s="87"/>
      <c r="I198" s="87"/>
      <c r="J198" s="87"/>
      <c r="K198" s="87"/>
      <c r="L198" s="87"/>
      <c r="M198" s="360"/>
    </row>
    <row r="199" customFormat="false" ht="12.75" hidden="false" customHeight="true" outlineLevel="0" collapsed="false">
      <c r="A199" s="357"/>
      <c r="B199" s="358"/>
      <c r="C199" s="359"/>
      <c r="D199" s="325"/>
      <c r="E199" s="87"/>
      <c r="F199" s="87"/>
      <c r="G199" s="87"/>
      <c r="H199" s="87"/>
      <c r="I199" s="87"/>
      <c r="J199" s="87"/>
      <c r="K199" s="87"/>
      <c r="L199" s="87"/>
      <c r="M199" s="360"/>
    </row>
    <row r="200" customFormat="false" ht="12.75" hidden="false" customHeight="true" outlineLevel="0" collapsed="false">
      <c r="A200" s="357"/>
      <c r="B200" s="358"/>
      <c r="C200" s="359"/>
      <c r="D200" s="325"/>
      <c r="E200" s="87"/>
      <c r="F200" s="87"/>
      <c r="G200" s="87"/>
      <c r="H200" s="87"/>
      <c r="I200" s="87"/>
      <c r="J200" s="87"/>
      <c r="K200" s="87"/>
      <c r="L200" s="87"/>
      <c r="M200" s="360"/>
    </row>
    <row r="201" customFormat="false" ht="12.75" hidden="false" customHeight="true" outlineLevel="0" collapsed="false">
      <c r="A201" s="361"/>
      <c r="B201" s="358"/>
      <c r="C201" s="359"/>
      <c r="D201" s="325"/>
      <c r="E201" s="87"/>
      <c r="F201" s="87"/>
      <c r="G201" s="87"/>
      <c r="H201" s="87"/>
      <c r="I201" s="87"/>
      <c r="J201" s="87"/>
      <c r="K201" s="87"/>
      <c r="L201" s="87"/>
      <c r="M201" s="360"/>
    </row>
    <row r="202" customFormat="false" ht="12.75" hidden="false" customHeight="true" outlineLevel="0" collapsed="false">
      <c r="A202" s="361"/>
      <c r="B202" s="358"/>
      <c r="C202" s="359"/>
      <c r="D202" s="325"/>
      <c r="E202" s="87"/>
      <c r="F202" s="87"/>
      <c r="G202" s="87"/>
      <c r="H202" s="87"/>
      <c r="I202" s="87"/>
      <c r="J202" s="87"/>
      <c r="K202" s="87"/>
      <c r="L202" s="87"/>
      <c r="M202" s="360"/>
    </row>
    <row r="203" customFormat="false" ht="12.75" hidden="false" customHeight="true" outlineLevel="0" collapsed="false">
      <c r="A203" s="361"/>
      <c r="B203" s="358"/>
      <c r="C203" s="359"/>
      <c r="D203" s="325"/>
      <c r="E203" s="87"/>
      <c r="F203" s="87"/>
      <c r="G203" s="87"/>
      <c r="H203" s="87"/>
      <c r="I203" s="87"/>
      <c r="J203" s="87"/>
      <c r="K203" s="87"/>
      <c r="L203" s="87"/>
      <c r="M203" s="360"/>
    </row>
    <row r="204" customFormat="false" ht="12.75" hidden="false" customHeight="true" outlineLevel="0" collapsed="false">
      <c r="A204" s="361"/>
      <c r="B204" s="358"/>
      <c r="C204" s="359"/>
      <c r="D204" s="325"/>
      <c r="E204" s="87"/>
      <c r="F204" s="87"/>
      <c r="G204" s="87"/>
      <c r="H204" s="87"/>
      <c r="I204" s="87"/>
      <c r="J204" s="87"/>
      <c r="K204" s="87"/>
      <c r="L204" s="87"/>
      <c r="M204" s="360"/>
    </row>
    <row r="205" customFormat="false" ht="12.75" hidden="false" customHeight="true" outlineLevel="0" collapsed="false">
      <c r="A205" s="361"/>
      <c r="B205" s="358"/>
      <c r="C205" s="362"/>
      <c r="D205" s="325"/>
      <c r="E205" s="87"/>
      <c r="F205" s="87"/>
      <c r="G205" s="87"/>
      <c r="H205" s="87"/>
      <c r="I205" s="87"/>
      <c r="J205" s="87"/>
      <c r="K205" s="87"/>
      <c r="L205" s="87"/>
      <c r="M205" s="360"/>
    </row>
    <row r="206" customFormat="false" ht="12.75" hidden="false" customHeight="true" outlineLevel="0" collapsed="false">
      <c r="A206" s="361"/>
      <c r="B206" s="358"/>
      <c r="C206" s="362"/>
      <c r="D206" s="325"/>
      <c r="E206" s="87"/>
      <c r="F206" s="87"/>
      <c r="G206" s="87"/>
      <c r="H206" s="87"/>
      <c r="I206" s="87"/>
      <c r="J206" s="87"/>
      <c r="K206" s="87"/>
      <c r="L206" s="87"/>
      <c r="M206" s="360"/>
    </row>
    <row r="207" customFormat="false" ht="12.75" hidden="false" customHeight="true" outlineLevel="0" collapsed="false">
      <c r="A207" s="361"/>
      <c r="B207" s="358"/>
      <c r="C207" s="362"/>
      <c r="D207" s="325"/>
      <c r="E207" s="87"/>
      <c r="F207" s="87"/>
      <c r="G207" s="87"/>
      <c r="H207" s="87"/>
      <c r="I207" s="87"/>
      <c r="J207" s="87"/>
      <c r="K207" s="87"/>
      <c r="L207" s="87"/>
      <c r="M207" s="360"/>
    </row>
    <row r="208" customFormat="false" ht="12.75" hidden="false" customHeight="true" outlineLevel="0" collapsed="false">
      <c r="A208" s="361"/>
      <c r="B208" s="358"/>
      <c r="C208" s="363"/>
      <c r="D208" s="325"/>
      <c r="E208" s="87"/>
      <c r="F208" s="87"/>
      <c r="G208" s="87"/>
      <c r="H208" s="87"/>
      <c r="I208" s="87"/>
      <c r="J208" s="87"/>
      <c r="K208" s="87"/>
      <c r="L208" s="87"/>
      <c r="M208" s="360"/>
    </row>
    <row r="209" customFormat="false" ht="12.75" hidden="false" customHeight="true" outlineLevel="0" collapsed="false">
      <c r="A209" s="361"/>
      <c r="B209" s="358"/>
      <c r="C209" s="363"/>
      <c r="D209" s="325"/>
      <c r="E209" s="87"/>
      <c r="F209" s="87"/>
      <c r="G209" s="87"/>
      <c r="H209" s="87"/>
      <c r="I209" s="87"/>
      <c r="J209" s="87"/>
      <c r="K209" s="87"/>
      <c r="L209" s="87"/>
      <c r="M209" s="360"/>
    </row>
    <row r="210" customFormat="false" ht="12.75" hidden="false" customHeight="true" outlineLevel="0" collapsed="false">
      <c r="A210" s="361"/>
      <c r="B210" s="358"/>
      <c r="C210" s="363"/>
      <c r="D210" s="325"/>
      <c r="E210" s="87"/>
      <c r="F210" s="87"/>
      <c r="G210" s="87"/>
      <c r="H210" s="87"/>
      <c r="I210" s="87"/>
      <c r="J210" s="87"/>
      <c r="K210" s="87"/>
      <c r="L210" s="87"/>
      <c r="M210" s="360"/>
    </row>
    <row r="211" customFormat="false" ht="12.75" hidden="false" customHeight="true" outlineLevel="0" collapsed="false">
      <c r="A211" s="361"/>
      <c r="B211" s="358"/>
      <c r="C211" s="363"/>
      <c r="D211" s="325"/>
      <c r="E211" s="87"/>
      <c r="F211" s="87"/>
      <c r="G211" s="87"/>
      <c r="H211" s="87"/>
      <c r="I211" s="87"/>
      <c r="J211" s="87"/>
      <c r="K211" s="87"/>
      <c r="L211" s="87"/>
      <c r="M211" s="360"/>
    </row>
    <row r="212" customFormat="false" ht="12.75" hidden="false" customHeight="true" outlineLevel="0" collapsed="false">
      <c r="A212" s="361"/>
      <c r="B212" s="358"/>
      <c r="C212" s="363"/>
      <c r="D212" s="325"/>
      <c r="E212" s="87"/>
      <c r="F212" s="87"/>
      <c r="G212" s="87"/>
      <c r="H212" s="87"/>
      <c r="I212" s="87"/>
      <c r="J212" s="87"/>
      <c r="K212" s="87"/>
      <c r="L212" s="87"/>
      <c r="M212" s="360"/>
    </row>
    <row r="213" customFormat="false" ht="12.75" hidden="false" customHeight="true" outlineLevel="0" collapsed="false">
      <c r="A213" s="361"/>
      <c r="B213" s="358"/>
      <c r="C213" s="363"/>
      <c r="D213" s="325"/>
      <c r="E213" s="87"/>
      <c r="F213" s="87"/>
      <c r="G213" s="87"/>
      <c r="H213" s="87"/>
      <c r="I213" s="87"/>
      <c r="J213" s="87"/>
      <c r="K213" s="87"/>
      <c r="L213" s="87"/>
      <c r="M213" s="360"/>
    </row>
    <row r="214" customFormat="false" ht="12.75" hidden="false" customHeight="true" outlineLevel="0" collapsed="false">
      <c r="A214" s="361"/>
      <c r="B214" s="358"/>
      <c r="C214" s="364"/>
      <c r="D214" s="325"/>
      <c r="E214" s="87"/>
      <c r="F214" s="87"/>
      <c r="G214" s="87"/>
      <c r="H214" s="87"/>
      <c r="I214" s="87"/>
      <c r="J214" s="87"/>
      <c r="K214" s="87"/>
      <c r="L214" s="338" t="s">
        <v>483</v>
      </c>
      <c r="M214" s="365" t="n">
        <f aca="false">SUM(M191:M213)</f>
        <v>0</v>
      </c>
    </row>
    <row r="215" customFormat="false" ht="12.75" hidden="false" customHeight="true" outlineLevel="0" collapsed="false">
      <c r="A215" s="366"/>
      <c r="B215" s="367"/>
      <c r="C215" s="341"/>
      <c r="D215" s="341"/>
      <c r="E215" s="341"/>
      <c r="F215" s="341"/>
      <c r="G215" s="341"/>
      <c r="H215" s="341"/>
      <c r="I215" s="341"/>
      <c r="J215" s="341"/>
      <c r="K215" s="341"/>
      <c r="L215" s="341"/>
      <c r="M215" s="342"/>
    </row>
    <row r="216" customFormat="false" ht="12.75" hidden="false" customHeight="true" outlineLevel="0" collapsed="false"/>
    <row r="217" customFormat="false" ht="12.75" hidden="false" customHeight="true" outlineLevel="0" collapsed="false"/>
    <row r="218" customFormat="false" ht="12.75" hidden="false" customHeight="true" outlineLevel="0" collapsed="false">
      <c r="A218" s="368" t="s">
        <v>484</v>
      </c>
      <c r="B218" s="369"/>
      <c r="C218" s="369"/>
      <c r="D218" s="369"/>
      <c r="E218" s="369"/>
      <c r="F218" s="370"/>
      <c r="G218" s="152"/>
      <c r="H218" s="152"/>
      <c r="I218" s="152"/>
      <c r="J218" s="152"/>
      <c r="K218" s="152"/>
      <c r="L218" s="152"/>
      <c r="M218" s="152"/>
      <c r="N218" s="152"/>
    </row>
    <row r="219" customFormat="false" ht="12.75" hidden="false" customHeight="true" outlineLevel="0" collapsed="false">
      <c r="A219" s="371" t="s">
        <v>480</v>
      </c>
      <c r="B219" s="372" t="s">
        <v>321</v>
      </c>
      <c r="C219" s="373" t="s">
        <v>481</v>
      </c>
      <c r="D219" s="374" t="s">
        <v>482</v>
      </c>
      <c r="E219" s="374"/>
      <c r="F219" s="375" t="s">
        <v>474</v>
      </c>
      <c r="G219" s="152"/>
      <c r="H219" s="152"/>
      <c r="I219" s="152"/>
      <c r="J219" s="152"/>
      <c r="K219" s="152"/>
      <c r="L219" s="152"/>
      <c r="M219" s="152"/>
      <c r="N219" s="152"/>
    </row>
    <row r="220" customFormat="false" ht="12.75" hidden="false" customHeight="true" outlineLevel="0" collapsed="false">
      <c r="A220" s="376"/>
      <c r="B220" s="358"/>
      <c r="C220" s="377"/>
      <c r="D220" s="87"/>
      <c r="E220" s="378"/>
      <c r="F220" s="379"/>
      <c r="G220" s="380"/>
      <c r="H220" s="380"/>
      <c r="I220" s="380"/>
      <c r="J220" s="380"/>
      <c r="K220" s="380"/>
      <c r="L220" s="380"/>
      <c r="M220" s="380"/>
      <c r="N220" s="380"/>
    </row>
    <row r="221" customFormat="false" ht="12.75" hidden="false" customHeight="true" outlineLevel="0" collapsed="false">
      <c r="A221" s="376"/>
      <c r="B221" s="358"/>
      <c r="C221" s="152"/>
      <c r="D221" s="381"/>
      <c r="E221" s="378"/>
      <c r="F221" s="382"/>
      <c r="G221" s="380"/>
      <c r="H221" s="380"/>
      <c r="I221" s="380"/>
      <c r="J221" s="380"/>
      <c r="K221" s="380"/>
      <c r="L221" s="380"/>
      <c r="M221" s="380"/>
      <c r="N221" s="380"/>
    </row>
    <row r="222" customFormat="false" ht="12.75" hidden="false" customHeight="true" outlineLevel="0" collapsed="false">
      <c r="A222" s="376"/>
      <c r="B222" s="358"/>
      <c r="C222" s="152"/>
      <c r="D222" s="381"/>
      <c r="E222" s="378"/>
      <c r="F222" s="383"/>
      <c r="G222" s="152"/>
      <c r="H222" s="152"/>
      <c r="I222" s="152"/>
      <c r="J222" s="152"/>
      <c r="K222" s="152"/>
      <c r="L222" s="152"/>
      <c r="M222" s="152"/>
      <c r="N222" s="152"/>
    </row>
    <row r="223" customFormat="false" ht="12.75" hidden="false" customHeight="true" outlineLevel="0" collapsed="false">
      <c r="A223" s="376"/>
      <c r="B223" s="358"/>
      <c r="C223" s="152"/>
      <c r="D223" s="381"/>
      <c r="E223" s="378"/>
      <c r="F223" s="383"/>
      <c r="G223" s="152"/>
      <c r="H223" s="152"/>
      <c r="I223" s="152"/>
      <c r="J223" s="152"/>
      <c r="K223" s="152"/>
      <c r="L223" s="152"/>
      <c r="M223" s="152"/>
      <c r="N223" s="152"/>
    </row>
    <row r="224" customFormat="false" ht="12.75" hidden="false" customHeight="true" outlineLevel="0" collapsed="false">
      <c r="A224" s="376"/>
      <c r="B224" s="358"/>
      <c r="C224" s="152"/>
      <c r="D224" s="381"/>
      <c r="E224" s="378"/>
      <c r="F224" s="383"/>
      <c r="G224" s="152"/>
      <c r="H224" s="152"/>
      <c r="I224" s="152"/>
      <c r="J224" s="152"/>
      <c r="K224" s="152"/>
      <c r="L224" s="152"/>
      <c r="M224" s="152"/>
      <c r="N224" s="152"/>
    </row>
    <row r="225" customFormat="false" ht="12.75" hidden="false" customHeight="true" outlineLevel="0" collapsed="false">
      <c r="A225" s="376"/>
      <c r="B225" s="358"/>
      <c r="C225" s="152"/>
      <c r="D225" s="381"/>
      <c r="E225" s="378"/>
      <c r="F225" s="383"/>
      <c r="G225" s="152"/>
      <c r="H225" s="152"/>
      <c r="I225" s="152"/>
      <c r="J225" s="152"/>
      <c r="K225" s="152"/>
      <c r="L225" s="152"/>
      <c r="M225" s="152"/>
      <c r="N225" s="152"/>
    </row>
    <row r="226" customFormat="false" ht="12.75" hidden="false" customHeight="true" outlineLevel="0" collapsed="false">
      <c r="A226" s="376"/>
      <c r="B226" s="358"/>
      <c r="C226" s="152"/>
      <c r="D226" s="381"/>
      <c r="E226" s="378"/>
      <c r="F226" s="383"/>
      <c r="G226" s="152"/>
      <c r="H226" s="152"/>
      <c r="I226" s="152"/>
      <c r="J226" s="152"/>
      <c r="K226" s="152"/>
      <c r="L226" s="152"/>
      <c r="M226" s="152"/>
      <c r="N226" s="152"/>
    </row>
    <row r="227" customFormat="false" ht="12.75" hidden="false" customHeight="true" outlineLevel="0" collapsed="false">
      <c r="A227" s="376"/>
      <c r="B227" s="358"/>
      <c r="C227" s="152"/>
      <c r="D227" s="381"/>
      <c r="E227" s="378"/>
      <c r="F227" s="383"/>
      <c r="G227" s="152"/>
      <c r="H227" s="152"/>
      <c r="I227" s="152"/>
      <c r="J227" s="152"/>
      <c r="K227" s="152"/>
      <c r="L227" s="152"/>
      <c r="M227" s="152"/>
      <c r="N227" s="152"/>
    </row>
    <row r="228" customFormat="false" ht="12.75" hidden="false" customHeight="true" outlineLevel="0" collapsed="false">
      <c r="A228" s="376"/>
      <c r="B228" s="358"/>
      <c r="C228" s="152"/>
      <c r="D228" s="381"/>
      <c r="E228" s="378"/>
      <c r="F228" s="383"/>
      <c r="G228" s="152"/>
      <c r="H228" s="152"/>
      <c r="I228" s="152"/>
      <c r="J228" s="152"/>
      <c r="K228" s="152"/>
      <c r="L228" s="152"/>
      <c r="M228" s="152"/>
      <c r="N228" s="152"/>
    </row>
    <row r="229" customFormat="false" ht="12.75" hidden="false" customHeight="true" outlineLevel="0" collapsed="false">
      <c r="A229" s="376"/>
      <c r="B229" s="358"/>
      <c r="C229" s="152"/>
      <c r="D229" s="381"/>
      <c r="E229" s="378"/>
      <c r="F229" s="383"/>
      <c r="G229" s="152"/>
      <c r="H229" s="152"/>
      <c r="I229" s="152"/>
      <c r="J229" s="152"/>
      <c r="K229" s="152"/>
      <c r="L229" s="152"/>
      <c r="M229" s="152"/>
      <c r="N229" s="152"/>
    </row>
    <row r="230" customFormat="false" ht="12.75" hidden="false" customHeight="true" outlineLevel="0" collapsed="false">
      <c r="A230" s="376"/>
      <c r="B230" s="358"/>
      <c r="C230" s="152"/>
      <c r="D230" s="381"/>
      <c r="E230" s="378"/>
      <c r="F230" s="383"/>
      <c r="G230" s="152"/>
      <c r="H230" s="152"/>
      <c r="I230" s="152"/>
      <c r="J230" s="152"/>
      <c r="K230" s="152"/>
      <c r="L230" s="152"/>
      <c r="M230" s="152"/>
      <c r="N230" s="152"/>
    </row>
    <row r="231" customFormat="false" ht="12.75" hidden="false" customHeight="true" outlineLevel="0" collapsed="false">
      <c r="A231" s="376"/>
      <c r="B231" s="358"/>
      <c r="C231" s="152"/>
      <c r="D231" s="381"/>
      <c r="E231" s="378"/>
      <c r="F231" s="383"/>
      <c r="G231" s="152"/>
      <c r="H231" s="152"/>
      <c r="I231" s="152"/>
      <c r="J231" s="152"/>
      <c r="K231" s="152"/>
      <c r="L231" s="152"/>
      <c r="M231" s="152"/>
      <c r="N231" s="152"/>
    </row>
    <row r="232" customFormat="false" ht="12.75" hidden="false" customHeight="true" outlineLevel="0" collapsed="false">
      <c r="A232" s="376"/>
      <c r="B232" s="358"/>
      <c r="C232" s="152"/>
      <c r="D232" s="381"/>
      <c r="E232" s="378"/>
      <c r="F232" s="383"/>
      <c r="G232" s="152"/>
      <c r="H232" s="152"/>
      <c r="I232" s="152"/>
      <c r="J232" s="152"/>
      <c r="K232" s="152"/>
      <c r="L232" s="152"/>
      <c r="M232" s="152"/>
      <c r="N232" s="152"/>
    </row>
    <row r="233" customFormat="false" ht="12.75" hidden="false" customHeight="true" outlineLevel="0" collapsed="false">
      <c r="A233" s="376"/>
      <c r="B233" s="358"/>
      <c r="C233" s="152"/>
      <c r="D233" s="381"/>
      <c r="E233" s="378"/>
      <c r="F233" s="383"/>
      <c r="G233" s="152"/>
      <c r="H233" s="152"/>
      <c r="I233" s="152"/>
      <c r="J233" s="152"/>
      <c r="K233" s="152"/>
      <c r="L233" s="152"/>
      <c r="M233" s="152"/>
      <c r="N233" s="152"/>
    </row>
    <row r="234" customFormat="false" ht="12.75" hidden="false" customHeight="true" outlineLevel="0" collapsed="false">
      <c r="A234" s="376"/>
      <c r="B234" s="358"/>
      <c r="C234" s="152"/>
      <c r="D234" s="381"/>
      <c r="E234" s="378"/>
      <c r="F234" s="383"/>
      <c r="G234" s="152"/>
      <c r="H234" s="152"/>
      <c r="I234" s="152"/>
      <c r="J234" s="152"/>
      <c r="K234" s="152"/>
      <c r="L234" s="152"/>
      <c r="M234" s="152"/>
      <c r="N234" s="152"/>
    </row>
    <row r="235" customFormat="false" ht="12.75" hidden="false" customHeight="true" outlineLevel="0" collapsed="false">
      <c r="A235" s="376"/>
      <c r="B235" s="358"/>
      <c r="C235" s="152"/>
      <c r="D235" s="381"/>
      <c r="E235" s="378"/>
      <c r="F235" s="383"/>
      <c r="G235" s="152"/>
      <c r="H235" s="152"/>
      <c r="I235" s="152"/>
      <c r="J235" s="152"/>
      <c r="K235" s="152"/>
      <c r="L235" s="152"/>
      <c r="M235" s="152"/>
      <c r="N235" s="152"/>
    </row>
    <row r="236" customFormat="false" ht="12.75" hidden="false" customHeight="true" outlineLevel="0" collapsed="false">
      <c r="A236" s="376"/>
      <c r="B236" s="358"/>
      <c r="C236" s="152"/>
      <c r="D236" s="381"/>
      <c r="E236" s="378"/>
      <c r="F236" s="383"/>
      <c r="G236" s="152"/>
      <c r="H236" s="152"/>
      <c r="I236" s="152"/>
      <c r="J236" s="152"/>
      <c r="K236" s="152"/>
      <c r="L236" s="152"/>
      <c r="M236" s="152"/>
      <c r="N236" s="152"/>
    </row>
    <row r="237" customFormat="false" ht="12.75" hidden="false" customHeight="true" outlineLevel="0" collapsed="false">
      <c r="A237" s="376"/>
      <c r="B237" s="358"/>
      <c r="C237" s="152"/>
      <c r="D237" s="381"/>
      <c r="E237" s="378"/>
      <c r="F237" s="383"/>
      <c r="G237" s="152"/>
      <c r="H237" s="152"/>
      <c r="I237" s="152"/>
      <c r="J237" s="152"/>
      <c r="K237" s="152"/>
      <c r="L237" s="152"/>
      <c r="M237" s="152"/>
      <c r="N237" s="152"/>
    </row>
    <row r="238" customFormat="false" ht="12.75" hidden="false" customHeight="true" outlineLevel="0" collapsed="false">
      <c r="A238" s="376"/>
      <c r="B238" s="358"/>
      <c r="C238" s="152"/>
      <c r="D238" s="152"/>
      <c r="E238" s="338" t="s">
        <v>485</v>
      </c>
      <c r="F238" s="384" t="n">
        <f aca="false">SUM(F219:F237)</f>
        <v>0</v>
      </c>
      <c r="G238" s="152"/>
      <c r="H238" s="152"/>
      <c r="I238" s="152"/>
      <c r="J238" s="152"/>
      <c r="K238" s="152"/>
      <c r="L238" s="152"/>
      <c r="M238" s="152"/>
      <c r="N238" s="152"/>
    </row>
    <row r="239" customFormat="false" ht="12.75" hidden="false" customHeight="true" outlineLevel="0" collapsed="false">
      <c r="A239" s="385"/>
      <c r="B239" s="386"/>
      <c r="C239" s="387"/>
      <c r="D239" s="387"/>
      <c r="E239" s="388"/>
      <c r="F239" s="389"/>
      <c r="G239" s="152"/>
      <c r="H239" s="152"/>
      <c r="I239" s="152"/>
      <c r="J239" s="152"/>
      <c r="K239" s="152"/>
      <c r="L239" s="152"/>
      <c r="M239" s="152"/>
      <c r="N239" s="152"/>
    </row>
    <row r="240" customFormat="false" ht="12.75" hidden="false" customHeight="true" outlineLevel="0" collapsed="false"/>
  </sheetData>
  <mergeCells count="11">
    <mergeCell ref="S6:T6"/>
    <mergeCell ref="K28:L28"/>
    <mergeCell ref="A41:B41"/>
    <mergeCell ref="AI42:AJ42"/>
    <mergeCell ref="A79:B79"/>
    <mergeCell ref="A121:B121"/>
    <mergeCell ref="B125:D125"/>
    <mergeCell ref="G125:K125"/>
    <mergeCell ref="B164:D164"/>
    <mergeCell ref="E190:L190"/>
    <mergeCell ref="D219:E219"/>
  </mergeCells>
  <printOptions headings="false" gridLines="false" gridLinesSet="true" horizontalCentered="true" verticalCentered="false"/>
  <pageMargins left="0.25" right="0.25" top="0.25" bottom="0.25" header="0.511811023622047" footer="0.25"/>
  <pageSetup paperSize="5" scale="100" fitToWidth="1" fitToHeight="1" pageOrder="downThenOver" orientation="landscape" blackAndWhite="false" draft="false" cellComments="none" horizontalDpi="300" verticalDpi="300" copies="1"/>
  <headerFooter differentFirst="false" differentOddEven="false">
    <oddHeader/>
    <oddFooter>&amp;L&amp;"Times New Roman,Italic"&amp;F/&amp;A  Prepared By: S. Mills (x3548)&amp;R&amp;"Times New Roman,Italic"&amp;D &amp;T</oddFooter>
  </headerFooter>
  <drawing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240"/>
  <sheetViews>
    <sheetView showFormulas="false" showGridLines="false" showRowColHeaders="true" showZeros="true" rightToLeft="false" tabSelected="false" showOutlineSymbols="true" defaultGridColor="true" view="normal" topLeftCell="A1" colorId="64" zoomScale="65" zoomScaleNormal="65" zoomScalePageLayoutView="100" workbookViewId="0">
      <pane xSplit="1" ySplit="5" topLeftCell="Z52" activePane="bottomRight" state="frozen"/>
      <selection pane="topLeft" activeCell="A1" activeCellId="0" sqref="A1"/>
      <selection pane="topRight" activeCell="Z1" activeCellId="0" sqref="Z1"/>
      <selection pane="bottomLeft" activeCell="A52" activeCellId="0" sqref="A52"/>
      <selection pane="bottomRight" activeCell="Z47" activeCellId="0" sqref="Z47:Z73"/>
    </sheetView>
  </sheetViews>
  <sheetFormatPr defaultColWidth="9.13671875" defaultRowHeight="12.75" customHeight="true" zeroHeight="false" outlineLevelRow="0" outlineLevelCol="0"/>
  <cols>
    <col collapsed="false" customWidth="true" hidden="false" outlineLevel="0" max="1" min="1" style="140" width="23.85"/>
    <col collapsed="false" customWidth="true" hidden="false" outlineLevel="0" max="4" min="2" style="140" width="14.85"/>
    <col collapsed="false" customWidth="true" hidden="false" outlineLevel="0" max="5" min="5" style="140" width="17.28"/>
    <col collapsed="false" customWidth="true" hidden="false" outlineLevel="0" max="11" min="6" style="140" width="14.85"/>
    <col collapsed="false" customWidth="true" hidden="false" outlineLevel="0" max="12" min="12" style="140" width="15.28"/>
    <col collapsed="false" customWidth="true" hidden="false" outlineLevel="0" max="17" min="13" style="140" width="14.85"/>
    <col collapsed="false" customWidth="true" hidden="false" outlineLevel="0" max="18" min="18" style="140" width="15.56"/>
    <col collapsed="false" customWidth="true" hidden="false" outlineLevel="0" max="23" min="19" style="140" width="14.85"/>
    <col collapsed="false" customWidth="true" hidden="false" outlineLevel="0" max="24" min="24" style="140" width="15.41"/>
    <col collapsed="false" customWidth="true" hidden="false" outlineLevel="0" max="33" min="25" style="140" width="14.85"/>
    <col collapsed="false" customWidth="true" hidden="false" outlineLevel="0" max="34" min="34" style="140" width="2.7"/>
    <col collapsed="false" customWidth="true" hidden="false" outlineLevel="0" max="35" min="35" style="140" width="16.84"/>
    <col collapsed="false" customWidth="true" hidden="false" outlineLevel="0" max="36" min="36" style="140" width="16.13"/>
    <col collapsed="false" customWidth="true" hidden="false" outlineLevel="0" max="37" min="37" style="140" width="14.56"/>
    <col collapsed="false" customWidth="false" hidden="false" outlineLevel="0" max="38" min="38" style="140" width="9.14"/>
    <col collapsed="false" customWidth="true" hidden="false" outlineLevel="0" max="39" min="39" style="140" width="13.28"/>
    <col collapsed="false" customWidth="true" hidden="false" outlineLevel="0" max="40" min="40" style="140" width="11.56"/>
    <col collapsed="false" customWidth="true" hidden="false" outlineLevel="0" max="41" min="41" style="140" width="14.56"/>
    <col collapsed="false" customWidth="false" hidden="false" outlineLevel="0" max="257" min="42" style="140" width="9.14"/>
  </cols>
  <sheetData>
    <row r="1" customFormat="false" ht="12.75" hidden="false" customHeight="true" outlineLevel="0" collapsed="false">
      <c r="A1" s="142" t="n">
        <f aca="false">+M38</f>
        <v>0</v>
      </c>
      <c r="D1" s="8"/>
      <c r="E1" s="8"/>
      <c r="F1" s="8"/>
      <c r="G1" s="8"/>
      <c r="H1" s="8"/>
      <c r="I1" s="8"/>
      <c r="J1" s="8"/>
      <c r="K1" s="8"/>
      <c r="L1" s="8"/>
      <c r="M1" s="8"/>
      <c r="N1" s="8"/>
      <c r="O1" s="8"/>
    </row>
    <row r="2" customFormat="false" ht="12.75" hidden="false" customHeight="true" outlineLevel="0" collapsed="false">
      <c r="A2" s="183" t="s">
        <v>326</v>
      </c>
      <c r="D2" s="8"/>
      <c r="E2" s="8"/>
      <c r="F2" s="8"/>
      <c r="G2" s="8"/>
      <c r="H2" s="8"/>
      <c r="I2" s="8"/>
      <c r="J2" s="8"/>
      <c r="K2" s="8"/>
      <c r="L2" s="8"/>
      <c r="M2" s="8"/>
      <c r="N2" s="8"/>
      <c r="O2" s="8"/>
    </row>
    <row r="3" customFormat="false" ht="12.75" hidden="false" customHeight="true" outlineLevel="0" collapsed="false">
      <c r="A3" s="187" t="s">
        <v>327</v>
      </c>
      <c r="B3" s="188" t="s">
        <v>499</v>
      </c>
      <c r="C3" s="189" t="s">
        <v>263</v>
      </c>
      <c r="D3" s="8"/>
      <c r="E3" s="8"/>
      <c r="F3" s="8"/>
      <c r="G3" s="8"/>
      <c r="H3" s="8"/>
      <c r="I3" s="8"/>
      <c r="J3" s="8"/>
      <c r="K3" s="8"/>
      <c r="L3" s="8"/>
      <c r="M3" s="8"/>
      <c r="N3" s="8"/>
      <c r="O3" s="8"/>
    </row>
    <row r="4" customFormat="false" ht="12.75" hidden="false" customHeight="true" outlineLevel="0" collapsed="false">
      <c r="A4" s="187" t="s">
        <v>330</v>
      </c>
      <c r="B4" s="392" t="n">
        <f aca="false">'Roll-1'!B4</f>
        <v>36982</v>
      </c>
      <c r="C4" s="0"/>
      <c r="D4" s="8"/>
      <c r="E4" s="8"/>
      <c r="F4" s="8"/>
      <c r="G4" s="8"/>
      <c r="H4" s="8"/>
      <c r="I4" s="8"/>
      <c r="J4" s="191" t="s">
        <v>331</v>
      </c>
      <c r="K4" s="8"/>
      <c r="L4" s="8"/>
      <c r="M4" s="8"/>
      <c r="N4" s="8"/>
      <c r="O4" s="8"/>
    </row>
    <row r="5" customFormat="false" ht="12.75" hidden="false" customHeight="true" outlineLevel="0" collapsed="false">
      <c r="A5" s="187" t="s">
        <v>332</v>
      </c>
      <c r="B5" s="393" t="n">
        <f aca="false">'Roll-1'!B5</f>
        <v>37005</v>
      </c>
      <c r="C5" s="0"/>
      <c r="J5" s="193" t="s">
        <v>333</v>
      </c>
      <c r="V5" s="87"/>
      <c r="W5" s="87"/>
      <c r="X5" s="87"/>
      <c r="Y5" s="87"/>
      <c r="Z5" s="87"/>
      <c r="AA5" s="87"/>
    </row>
    <row r="6" customFormat="false" ht="12.75" hidden="false" customHeight="true" outlineLevel="0" collapsed="false">
      <c r="A6" s="187" t="s">
        <v>334</v>
      </c>
      <c r="B6" s="467" t="n">
        <v>0</v>
      </c>
      <c r="C6" s="0"/>
      <c r="J6" s="193" t="s">
        <v>335</v>
      </c>
      <c r="K6" s="195" t="s">
        <v>336</v>
      </c>
      <c r="L6" s="196"/>
      <c r="M6" s="196"/>
      <c r="N6" s="196"/>
      <c r="O6" s="196"/>
      <c r="P6" s="196"/>
      <c r="Q6" s="196"/>
      <c r="R6" s="197"/>
      <c r="S6" s="22" t="s">
        <v>337</v>
      </c>
      <c r="T6" s="22"/>
      <c r="V6" s="195" t="s">
        <v>338</v>
      </c>
      <c r="W6" s="196"/>
      <c r="X6" s="196"/>
      <c r="Y6" s="196"/>
      <c r="Z6" s="196"/>
      <c r="AA6" s="197"/>
    </row>
    <row r="7" customFormat="false" ht="12.75" hidden="false" customHeight="true" outlineLevel="0" collapsed="false">
      <c r="B7" s="312"/>
      <c r="C7" s="0"/>
      <c r="D7" s="87"/>
      <c r="J7" s="193" t="s">
        <v>339</v>
      </c>
      <c r="K7" s="200"/>
      <c r="L7" s="201" t="s">
        <v>340</v>
      </c>
      <c r="M7" s="201" t="s">
        <v>340</v>
      </c>
      <c r="N7" s="201" t="s">
        <v>340</v>
      </c>
      <c r="O7" s="201" t="s">
        <v>340</v>
      </c>
      <c r="P7" s="201" t="s">
        <v>340</v>
      </c>
      <c r="Q7" s="201" t="s">
        <v>340</v>
      </c>
      <c r="R7" s="202" t="s">
        <v>174</v>
      </c>
      <c r="S7" s="203" t="s">
        <v>341</v>
      </c>
      <c r="T7" s="203" t="s">
        <v>342</v>
      </c>
      <c r="V7" s="204" t="s">
        <v>343</v>
      </c>
      <c r="W7" s="87"/>
      <c r="X7" s="87"/>
      <c r="Y7" s="87"/>
      <c r="Z7" s="87"/>
      <c r="AA7" s="118"/>
    </row>
    <row r="8" customFormat="false" ht="12.75" hidden="false" customHeight="true" outlineLevel="0" collapsed="false">
      <c r="A8" s="205" t="s">
        <v>344</v>
      </c>
      <c r="C8" s="0"/>
      <c r="D8" s="206"/>
      <c r="E8" s="207" t="s">
        <v>345</v>
      </c>
      <c r="G8" s="142" t="s">
        <v>346</v>
      </c>
      <c r="H8" s="142"/>
      <c r="J8" s="208" t="s">
        <v>347</v>
      </c>
      <c r="K8" s="209" t="s">
        <v>348</v>
      </c>
      <c r="L8" s="87"/>
      <c r="M8" s="87"/>
      <c r="N8" s="87"/>
      <c r="O8" s="87"/>
      <c r="P8" s="87"/>
      <c r="Q8" s="72"/>
      <c r="R8" s="118"/>
      <c r="V8" s="204" t="s">
        <v>349</v>
      </c>
      <c r="W8" s="87"/>
      <c r="X8" s="87"/>
      <c r="Y8" s="87"/>
      <c r="Z8" s="87"/>
      <c r="AA8" s="118"/>
    </row>
    <row r="9" customFormat="false" ht="12.75" hidden="false" customHeight="true" outlineLevel="0" collapsed="false">
      <c r="A9" s="140" t="s">
        <v>350</v>
      </c>
      <c r="C9" s="210"/>
      <c r="D9" s="211"/>
      <c r="E9" s="212" t="n">
        <f aca="false">Input!K6</f>
        <v>0</v>
      </c>
      <c r="F9" s="8" t="s">
        <v>351</v>
      </c>
      <c r="G9" s="140" t="s">
        <v>352</v>
      </c>
      <c r="J9" s="213" t="n">
        <v>0</v>
      </c>
      <c r="K9" s="204" t="s">
        <v>353</v>
      </c>
      <c r="L9" s="150" t="n">
        <f aca="false">+J9*10000</f>
        <v>0</v>
      </c>
      <c r="M9" s="150" t="n">
        <v>0</v>
      </c>
      <c r="N9" s="150" t="n">
        <v>0</v>
      </c>
      <c r="O9" s="150" t="n">
        <v>0</v>
      </c>
      <c r="P9" s="150" t="n">
        <v>0</v>
      </c>
      <c r="Q9" s="150" t="n">
        <v>0</v>
      </c>
      <c r="R9" s="214" t="n">
        <f aca="false">SUM(L9:Q9)</f>
        <v>0</v>
      </c>
      <c r="S9" s="215" t="n">
        <f aca="false">IF(R9&gt;=0,R9/1000000,0)</f>
        <v>0</v>
      </c>
      <c r="T9" s="215" t="n">
        <f aca="false">IF(R9&gt;=0,0,R9/1000000)</f>
        <v>0</v>
      </c>
      <c r="V9" s="204"/>
      <c r="W9" s="87"/>
      <c r="X9" s="87"/>
      <c r="Y9" s="87"/>
      <c r="Z9" s="87"/>
      <c r="AA9" s="118"/>
      <c r="AI9" s="150"/>
    </row>
    <row r="10" customFormat="false" ht="12.75" hidden="false" customHeight="true" outlineLevel="0" collapsed="false">
      <c r="A10" s="140" t="s">
        <v>354</v>
      </c>
      <c r="C10" s="87"/>
      <c r="D10" s="87"/>
      <c r="E10" s="216" t="n">
        <v>0</v>
      </c>
      <c r="F10" s="8" t="s">
        <v>351</v>
      </c>
      <c r="G10" s="140" t="s">
        <v>352</v>
      </c>
      <c r="J10" s="213" t="n">
        <v>0</v>
      </c>
      <c r="K10" s="204" t="s">
        <v>355</v>
      </c>
      <c r="L10" s="150" t="n">
        <f aca="false">+J10*10000</f>
        <v>0</v>
      </c>
      <c r="M10" s="150" t="n">
        <v>0</v>
      </c>
      <c r="N10" s="150" t="n">
        <v>0</v>
      </c>
      <c r="O10" s="150" t="n">
        <v>0</v>
      </c>
      <c r="P10" s="150" t="n">
        <v>0</v>
      </c>
      <c r="Q10" s="150" t="n">
        <v>0</v>
      </c>
      <c r="R10" s="214" t="n">
        <f aca="false">SUM(L10:Q10)</f>
        <v>0</v>
      </c>
      <c r="S10" s="215" t="n">
        <f aca="false">IF(R10&gt;=0,R10/1000000,0)</f>
        <v>0</v>
      </c>
      <c r="T10" s="215" t="n">
        <f aca="false">IF(R10&gt;=0,0,R10/1000000)</f>
        <v>0</v>
      </c>
      <c r="V10" s="204" t="s">
        <v>356</v>
      </c>
      <c r="W10" s="87"/>
      <c r="X10" s="87"/>
      <c r="Y10" s="87"/>
      <c r="Z10" s="87"/>
      <c r="AA10" s="118"/>
    </row>
    <row r="11" customFormat="false" ht="12.75" hidden="false" customHeight="true" outlineLevel="0" collapsed="false">
      <c r="A11" s="140" t="s">
        <v>357</v>
      </c>
      <c r="E11" s="216" t="n">
        <v>0</v>
      </c>
      <c r="F11" s="8" t="s">
        <v>351</v>
      </c>
      <c r="G11" s="140" t="s">
        <v>358</v>
      </c>
      <c r="J11" s="213" t="n">
        <v>0</v>
      </c>
      <c r="K11" s="204" t="s">
        <v>359</v>
      </c>
      <c r="L11" s="150" t="n">
        <f aca="false">+J11*10000</f>
        <v>0</v>
      </c>
      <c r="M11" s="150" t="n">
        <v>0</v>
      </c>
      <c r="N11" s="150" t="n">
        <v>0</v>
      </c>
      <c r="O11" s="150" t="n">
        <v>0</v>
      </c>
      <c r="P11" s="150" t="n">
        <v>0</v>
      </c>
      <c r="Q11" s="150" t="n">
        <v>0</v>
      </c>
      <c r="R11" s="214" t="n">
        <f aca="false">SUM(L11:Q11)</f>
        <v>0</v>
      </c>
      <c r="S11" s="215" t="n">
        <f aca="false">IF(R11&gt;=0,R11/1000000,0)</f>
        <v>0</v>
      </c>
      <c r="T11" s="215" t="n">
        <f aca="false">IF(R11&gt;=0,0,R11/1000000)</f>
        <v>0</v>
      </c>
      <c r="V11" s="204" t="s">
        <v>360</v>
      </c>
      <c r="W11" s="87"/>
      <c r="X11" s="87"/>
      <c r="Y11" s="87"/>
      <c r="Z11" s="87"/>
      <c r="AA11" s="118"/>
    </row>
    <row r="12" customFormat="false" ht="12.75" hidden="false" customHeight="true" outlineLevel="0" collapsed="false">
      <c r="A12" s="140" t="s">
        <v>361</v>
      </c>
      <c r="E12" s="216" t="n">
        <v>0</v>
      </c>
      <c r="F12" s="8" t="s">
        <v>351</v>
      </c>
      <c r="G12" s="140" t="s">
        <v>362</v>
      </c>
      <c r="J12" s="213"/>
      <c r="K12" s="204" t="s">
        <v>363</v>
      </c>
      <c r="L12" s="150" t="n">
        <f aca="false">+J12*10000</f>
        <v>0</v>
      </c>
      <c r="M12" s="150" t="n">
        <v>0</v>
      </c>
      <c r="N12" s="150" t="n">
        <v>0</v>
      </c>
      <c r="O12" s="150" t="n">
        <v>0</v>
      </c>
      <c r="P12" s="150" t="n">
        <v>0</v>
      </c>
      <c r="Q12" s="150" t="n">
        <v>0</v>
      </c>
      <c r="R12" s="214" t="n">
        <f aca="false">SUM(L12:Q12)</f>
        <v>0</v>
      </c>
      <c r="S12" s="215" t="n">
        <f aca="false">IF(R12&gt;=0,R12/1000000,0)</f>
        <v>0</v>
      </c>
      <c r="T12" s="215" t="n">
        <f aca="false">IF(R12&gt;=0,0,R12/1000000)</f>
        <v>0</v>
      </c>
      <c r="V12" s="204"/>
      <c r="W12" s="87"/>
      <c r="X12" s="87"/>
      <c r="Y12" s="87"/>
      <c r="Z12" s="87"/>
      <c r="AA12" s="118"/>
      <c r="AK12" s="150"/>
    </row>
    <row r="13" customFormat="false" ht="12.75" hidden="false" customHeight="true" outlineLevel="0" collapsed="false">
      <c r="A13" s="140" t="s">
        <v>364</v>
      </c>
      <c r="E13" s="216" t="n">
        <v>0</v>
      </c>
      <c r="F13" s="8" t="s">
        <v>351</v>
      </c>
      <c r="J13" s="208" t="s">
        <v>333</v>
      </c>
      <c r="K13" s="204"/>
      <c r="L13" s="87"/>
      <c r="M13" s="87"/>
      <c r="N13" s="87"/>
      <c r="O13" s="87"/>
      <c r="P13" s="87"/>
      <c r="Q13" s="87"/>
      <c r="R13" s="118"/>
      <c r="S13" s="217"/>
      <c r="T13" s="217"/>
      <c r="V13" s="204" t="s">
        <v>365</v>
      </c>
      <c r="W13" s="87"/>
      <c r="X13" s="87"/>
      <c r="Y13" s="22" t="s">
        <v>366</v>
      </c>
      <c r="Z13" s="87"/>
      <c r="AA13" s="118"/>
      <c r="AK13" s="150"/>
    </row>
    <row r="14" customFormat="false" ht="12.75" hidden="false" customHeight="true" outlineLevel="0" collapsed="false">
      <c r="A14" s="140" t="s">
        <v>367</v>
      </c>
      <c r="E14" s="218" t="n">
        <f aca="false">+E159</f>
        <v>0</v>
      </c>
      <c r="F14" s="140" t="s">
        <v>368</v>
      </c>
      <c r="J14" s="208" t="s">
        <v>369</v>
      </c>
      <c r="K14" s="204" t="s">
        <v>370</v>
      </c>
      <c r="L14" s="219" t="n">
        <f aca="false">SUM(L9:L13)/1000000</f>
        <v>0</v>
      </c>
      <c r="M14" s="219" t="n">
        <f aca="false">SUM(M9:M13)/1000000</f>
        <v>0</v>
      </c>
      <c r="N14" s="219" t="n">
        <f aca="false">SUM(N9:N13)/1000000</f>
        <v>0</v>
      </c>
      <c r="O14" s="219" t="n">
        <f aca="false">SUM(O9:O13)/1000000</f>
        <v>0</v>
      </c>
      <c r="P14" s="219" t="n">
        <f aca="false">SUM(P9:P13)/1000000</f>
        <v>0</v>
      </c>
      <c r="Q14" s="219" t="n">
        <f aca="false">SUM(Q9:Q13)/1000000</f>
        <v>0</v>
      </c>
      <c r="R14" s="220" t="n">
        <f aca="false">SUM(R9:R12)/1000000</f>
        <v>0</v>
      </c>
      <c r="S14" s="219" t="n">
        <f aca="false">SUM(S9:S13)</f>
        <v>0</v>
      </c>
      <c r="T14" s="219" t="n">
        <f aca="false">SUM(T9:T13)</f>
        <v>0</v>
      </c>
      <c r="V14" s="204"/>
      <c r="W14" s="87"/>
      <c r="X14" s="87"/>
      <c r="Y14" s="22" t="s">
        <v>371</v>
      </c>
      <c r="Z14" s="87"/>
      <c r="AA14" s="118"/>
    </row>
    <row r="15" customFormat="false" ht="12.75" hidden="false" customHeight="true" outlineLevel="0" collapsed="false">
      <c r="A15" s="140" t="s">
        <v>372</v>
      </c>
      <c r="E15" s="218" t="n">
        <f aca="false">+L159</f>
        <v>0</v>
      </c>
      <c r="F15" s="140" t="s">
        <v>368</v>
      </c>
      <c r="J15" s="208" t="s">
        <v>347</v>
      </c>
      <c r="K15" s="204" t="s">
        <v>373</v>
      </c>
      <c r="L15" s="40" t="n">
        <v>1</v>
      </c>
      <c r="M15" s="40" t="n">
        <v>0</v>
      </c>
      <c r="N15" s="40" t="n">
        <v>0</v>
      </c>
      <c r="O15" s="40" t="n">
        <v>0</v>
      </c>
      <c r="P15" s="40" t="n">
        <v>0</v>
      </c>
      <c r="Q15" s="40" t="n">
        <v>0</v>
      </c>
      <c r="R15" s="221" t="n">
        <f aca="false">IF(R16=0,0,R17/R16)</f>
        <v>0</v>
      </c>
      <c r="S15" s="222" t="str">
        <f aca="false">IF(SUM(S14:T14)-R14=0,"-",SUM(S14:T14)-R14)</f>
        <v>-</v>
      </c>
      <c r="T15" s="217"/>
      <c r="V15" s="204"/>
      <c r="W15" s="22" t="s">
        <v>374</v>
      </c>
      <c r="X15" s="22" t="s">
        <v>375</v>
      </c>
      <c r="Y15" s="28" t="s">
        <v>376</v>
      </c>
      <c r="Z15" s="87"/>
      <c r="AA15" s="118"/>
    </row>
    <row r="16" customFormat="false" ht="12.75" hidden="false" customHeight="true" outlineLevel="0" collapsed="false">
      <c r="A16" s="140" t="s">
        <v>377</v>
      </c>
      <c r="E16" s="218" t="n">
        <f aca="false">+E185</f>
        <v>0</v>
      </c>
      <c r="F16" s="140" t="s">
        <v>368</v>
      </c>
      <c r="I16" s="223"/>
      <c r="J16" s="213" t="n">
        <v>0</v>
      </c>
      <c r="K16" s="204" t="s">
        <v>378</v>
      </c>
      <c r="L16" s="224" t="n">
        <f aca="false">+J16/100</f>
        <v>0</v>
      </c>
      <c r="M16" s="224" t="n">
        <v>0</v>
      </c>
      <c r="N16" s="224" t="n">
        <v>0</v>
      </c>
      <c r="O16" s="224" t="n">
        <v>0</v>
      </c>
      <c r="P16" s="224" t="n">
        <v>0</v>
      </c>
      <c r="Q16" s="224" t="n">
        <v>0</v>
      </c>
      <c r="R16" s="396" t="n">
        <f aca="false">SUM(L16:Q16)</f>
        <v>0</v>
      </c>
      <c r="S16" s="226"/>
      <c r="T16" s="217"/>
      <c r="U16" s="87"/>
      <c r="V16" s="204" t="s">
        <v>379</v>
      </c>
      <c r="W16" s="87" t="n">
        <v>0</v>
      </c>
      <c r="X16" s="87" t="n">
        <v>0</v>
      </c>
      <c r="Y16" s="87" t="n">
        <f aca="false">(X16-W16)/1000000</f>
        <v>0</v>
      </c>
      <c r="Z16" s="87"/>
      <c r="AA16" s="118"/>
      <c r="AB16" s="87"/>
      <c r="AC16" s="87"/>
      <c r="AD16" s="87"/>
      <c r="AE16" s="87"/>
      <c r="AF16" s="87"/>
      <c r="AG16" s="87"/>
      <c r="AH16" s="87"/>
      <c r="AI16" s="87"/>
      <c r="AJ16" s="87"/>
      <c r="AK16" s="87"/>
    </row>
    <row r="17" customFormat="false" ht="12.75" hidden="false" customHeight="true" outlineLevel="0" collapsed="false">
      <c r="E17" s="218"/>
      <c r="I17" s="223"/>
      <c r="J17" s="223"/>
      <c r="K17" s="227"/>
      <c r="L17" s="228" t="n">
        <f aca="false">SUM(L15*L16)</f>
        <v>0</v>
      </c>
      <c r="M17" s="228" t="n">
        <f aca="false">SUM(M15*M16)</f>
        <v>0</v>
      </c>
      <c r="N17" s="228" t="n">
        <f aca="false">SUM(N15*N16)</f>
        <v>0</v>
      </c>
      <c r="O17" s="228" t="n">
        <f aca="false">SUM(O15*O16)</f>
        <v>0</v>
      </c>
      <c r="P17" s="228" t="n">
        <f aca="false">SUM(P15*P16)</f>
        <v>0</v>
      </c>
      <c r="Q17" s="228" t="n">
        <f aca="false">SUM(Q15*Q16)</f>
        <v>0</v>
      </c>
      <c r="R17" s="229" t="n">
        <f aca="false">SUM(L17:Q17)</f>
        <v>0</v>
      </c>
      <c r="S17" s="0"/>
      <c r="T17" s="0"/>
      <c r="U17" s="87"/>
      <c r="V17" s="204" t="s">
        <v>380</v>
      </c>
      <c r="W17" s="87" t="n">
        <v>0</v>
      </c>
      <c r="X17" s="87" t="n">
        <v>0</v>
      </c>
      <c r="Y17" s="87" t="n">
        <f aca="false">(X17-W17)/1000000</f>
        <v>0</v>
      </c>
      <c r="Z17" s="87"/>
      <c r="AA17" s="118"/>
      <c r="AB17" s="87"/>
      <c r="AC17" s="87"/>
      <c r="AD17" s="87"/>
      <c r="AE17" s="87"/>
      <c r="AF17" s="87"/>
      <c r="AG17" s="87"/>
      <c r="AH17" s="87"/>
      <c r="AI17" s="87"/>
      <c r="AJ17" s="87"/>
      <c r="AK17" s="87"/>
    </row>
    <row r="18" customFormat="false" ht="12.75" hidden="false" customHeight="true" outlineLevel="0" collapsed="false">
      <c r="E18" s="218"/>
      <c r="I18" s="223"/>
      <c r="J18" s="223"/>
      <c r="K18" s="209" t="s">
        <v>381</v>
      </c>
      <c r="L18" s="87"/>
      <c r="M18" s="87"/>
      <c r="N18" s="87"/>
      <c r="O18" s="87"/>
      <c r="P18" s="87"/>
      <c r="Q18" s="72"/>
      <c r="R18" s="118"/>
      <c r="S18" s="215"/>
      <c r="T18" s="215"/>
      <c r="U18" s="87"/>
      <c r="V18" s="204" t="s">
        <v>382</v>
      </c>
      <c r="W18" s="87" t="n">
        <f aca="false">W16+W17</f>
        <v>0</v>
      </c>
      <c r="X18" s="87" t="n">
        <f aca="false">X16+X17</f>
        <v>0</v>
      </c>
      <c r="Y18" s="87" t="n">
        <f aca="false">Y16+Y17</f>
        <v>0</v>
      </c>
      <c r="Z18" s="87"/>
      <c r="AA18" s="118"/>
      <c r="AB18" s="87"/>
      <c r="AC18" s="87"/>
      <c r="AD18" s="87"/>
      <c r="AE18" s="87"/>
      <c r="AF18" s="87"/>
      <c r="AG18" s="87"/>
      <c r="AH18" s="87"/>
      <c r="AI18" s="87"/>
      <c r="AJ18" s="87"/>
      <c r="AK18" s="87"/>
    </row>
    <row r="19" customFormat="false" ht="12.75" hidden="false" customHeight="true" outlineLevel="0" collapsed="false">
      <c r="A19" s="142" t="s">
        <v>186</v>
      </c>
      <c r="E19" s="230" t="n">
        <f aca="false">SUM(E9:E16)</f>
        <v>0</v>
      </c>
      <c r="I19" s="87"/>
      <c r="J19" s="87"/>
      <c r="K19" s="204" t="s">
        <v>353</v>
      </c>
      <c r="L19" s="150" t="n">
        <v>0</v>
      </c>
      <c r="M19" s="150" t="n">
        <v>0</v>
      </c>
      <c r="N19" s="150" t="n">
        <v>0</v>
      </c>
      <c r="O19" s="150" t="n">
        <v>0</v>
      </c>
      <c r="P19" s="150" t="n">
        <v>0</v>
      </c>
      <c r="Q19" s="150" t="n">
        <v>0</v>
      </c>
      <c r="R19" s="214" t="n">
        <f aca="false">SUM(L19:Q19)</f>
        <v>0</v>
      </c>
      <c r="S19" s="215" t="n">
        <f aca="false">IF(R19&gt;=0,R19/1000000,0)</f>
        <v>0</v>
      </c>
      <c r="T19" s="215" t="n">
        <f aca="false">IF(R19&gt;=0,0,R19/1000000)</f>
        <v>0</v>
      </c>
      <c r="U19" s="87"/>
      <c r="V19" s="204"/>
      <c r="W19" s="87"/>
      <c r="X19" s="87"/>
      <c r="Y19" s="87"/>
      <c r="Z19" s="87"/>
      <c r="AA19" s="118"/>
      <c r="AB19" s="87"/>
      <c r="AC19" s="87"/>
      <c r="AD19" s="87"/>
      <c r="AE19" s="87"/>
      <c r="AF19" s="87"/>
      <c r="AG19" s="87"/>
      <c r="AH19" s="87"/>
      <c r="AI19" s="150"/>
      <c r="AJ19" s="87"/>
      <c r="AK19" s="87"/>
    </row>
    <row r="20" customFormat="false" ht="12.75" hidden="false" customHeight="true" outlineLevel="0" collapsed="false">
      <c r="I20" s="87"/>
      <c r="J20" s="87"/>
      <c r="K20" s="204" t="s">
        <v>355</v>
      </c>
      <c r="L20" s="150" t="n">
        <v>0</v>
      </c>
      <c r="M20" s="150" t="n">
        <v>0</v>
      </c>
      <c r="N20" s="150" t="n">
        <v>0</v>
      </c>
      <c r="O20" s="150" t="n">
        <v>0</v>
      </c>
      <c r="P20" s="150" t="n">
        <v>0</v>
      </c>
      <c r="Q20" s="150" t="n">
        <v>0</v>
      </c>
      <c r="R20" s="214" t="n">
        <f aca="false">SUM(L20:Q20)</f>
        <v>0</v>
      </c>
      <c r="S20" s="215" t="n">
        <f aca="false">IF(R20&gt;=0,R20/1000000,0)</f>
        <v>0</v>
      </c>
      <c r="T20" s="215" t="n">
        <f aca="false">IF(R20&gt;=0,0,R20/1000000)</f>
        <v>0</v>
      </c>
      <c r="U20" s="87"/>
      <c r="V20" s="204" t="s">
        <v>383</v>
      </c>
      <c r="W20" s="87"/>
      <c r="X20" s="87"/>
      <c r="Y20" s="87"/>
      <c r="Z20" s="87" t="n">
        <f aca="false">SUM(E19)</f>
        <v>0</v>
      </c>
      <c r="AA20" s="118"/>
      <c r="AB20" s="87"/>
      <c r="AC20" s="87"/>
      <c r="AD20" s="87"/>
      <c r="AE20" s="87"/>
      <c r="AF20" s="87"/>
      <c r="AG20" s="87"/>
      <c r="AH20" s="87"/>
      <c r="AI20" s="150"/>
      <c r="AJ20" s="87"/>
      <c r="AK20" s="87"/>
    </row>
    <row r="21" customFormat="false" ht="12.75" hidden="false" customHeight="true" outlineLevel="0" collapsed="false">
      <c r="A21" s="205" t="s">
        <v>384</v>
      </c>
      <c r="I21" s="87"/>
      <c r="J21" s="87"/>
      <c r="K21" s="204" t="s">
        <v>359</v>
      </c>
      <c r="L21" s="150" t="n">
        <v>0</v>
      </c>
      <c r="M21" s="150" t="n">
        <v>0</v>
      </c>
      <c r="N21" s="150" t="n">
        <v>0</v>
      </c>
      <c r="O21" s="150" t="n">
        <v>0</v>
      </c>
      <c r="P21" s="150" t="n">
        <v>0</v>
      </c>
      <c r="Q21" s="150" t="n">
        <v>0</v>
      </c>
      <c r="R21" s="214" t="n">
        <f aca="false">SUM(L21:Q21)</f>
        <v>0</v>
      </c>
      <c r="S21" s="215" t="n">
        <f aca="false">IF(R21&gt;=0,R21/1000000,0)</f>
        <v>0</v>
      </c>
      <c r="T21" s="215" t="n">
        <f aca="false">IF(R21&gt;=0,0,R21/1000000)</f>
        <v>0</v>
      </c>
      <c r="U21" s="72"/>
      <c r="V21" s="231"/>
      <c r="W21" s="232"/>
      <c r="X21" s="232"/>
      <c r="Y21" s="232"/>
      <c r="Z21" s="232"/>
      <c r="AA21" s="233"/>
      <c r="AB21" s="72"/>
      <c r="AC21" s="72"/>
      <c r="AD21" s="72"/>
      <c r="AE21" s="72"/>
      <c r="AF21" s="72"/>
      <c r="AG21" s="72"/>
      <c r="AH21" s="72"/>
      <c r="AI21" s="9"/>
      <c r="AJ21" s="87"/>
      <c r="AK21" s="87"/>
    </row>
    <row r="22" customFormat="false" ht="12.75" hidden="false" customHeight="true" outlineLevel="0" collapsed="false">
      <c r="A22" s="140" t="s">
        <v>385</v>
      </c>
      <c r="E22" s="234" t="n">
        <v>0</v>
      </c>
      <c r="F22" s="8" t="s">
        <v>351</v>
      </c>
      <c r="G22" s="87"/>
      <c r="I22" s="87"/>
      <c r="J22" s="87"/>
      <c r="K22" s="204" t="s">
        <v>363</v>
      </c>
      <c r="L22" s="150" t="n">
        <v>0</v>
      </c>
      <c r="M22" s="150" t="n">
        <v>0</v>
      </c>
      <c r="N22" s="150" t="n">
        <v>0</v>
      </c>
      <c r="O22" s="150" t="n">
        <v>0</v>
      </c>
      <c r="P22" s="150" t="n">
        <v>0</v>
      </c>
      <c r="Q22" s="150" t="n">
        <v>0</v>
      </c>
      <c r="R22" s="214" t="n">
        <f aca="false">SUM(L22:Q22)</f>
        <v>0</v>
      </c>
      <c r="S22" s="215" t="n">
        <f aca="false">IF(R22&gt;=0,R22/1000000,0)</f>
        <v>0</v>
      </c>
      <c r="T22" s="215" t="n">
        <f aca="false">IF(R22&gt;=0,0,R22/1000000)</f>
        <v>0</v>
      </c>
      <c r="U22" s="87"/>
      <c r="V22" s="87"/>
      <c r="W22" s="87"/>
      <c r="X22" s="87"/>
      <c r="Y22" s="87"/>
      <c r="Z22" s="87"/>
      <c r="AA22" s="87"/>
      <c r="AB22" s="87"/>
      <c r="AC22" s="87"/>
      <c r="AD22" s="87"/>
      <c r="AE22" s="87"/>
      <c r="AF22" s="87"/>
      <c r="AG22" s="87"/>
      <c r="AH22" s="87"/>
      <c r="AI22" s="9"/>
      <c r="AJ22" s="87"/>
      <c r="AK22" s="87"/>
    </row>
    <row r="23" customFormat="false" ht="12.75" hidden="false" customHeight="true" outlineLevel="0" collapsed="false">
      <c r="A23" s="140" t="s">
        <v>386</v>
      </c>
      <c r="E23" s="216" t="n">
        <f aca="false">B63</f>
        <v>0</v>
      </c>
      <c r="F23" s="8" t="s">
        <v>351</v>
      </c>
      <c r="G23" s="87"/>
      <c r="I23" s="87"/>
      <c r="J23" s="87"/>
      <c r="K23" s="204"/>
      <c r="L23" s="87"/>
      <c r="M23" s="87"/>
      <c r="N23" s="87"/>
      <c r="O23" s="87"/>
      <c r="P23" s="87"/>
      <c r="Q23" s="87"/>
      <c r="R23" s="118"/>
      <c r="S23" s="217"/>
      <c r="T23" s="217"/>
      <c r="U23" s="87"/>
      <c r="V23" s="87"/>
      <c r="W23" s="87"/>
      <c r="X23" s="87"/>
      <c r="Y23" s="87"/>
      <c r="Z23" s="87"/>
      <c r="AA23" s="87"/>
      <c r="AB23" s="87"/>
      <c r="AC23" s="87"/>
      <c r="AD23" s="87"/>
      <c r="AE23" s="87"/>
      <c r="AF23" s="87"/>
      <c r="AG23" s="87"/>
      <c r="AH23" s="87"/>
      <c r="AI23" s="9"/>
      <c r="AJ23" s="87"/>
      <c r="AK23" s="87"/>
    </row>
    <row r="24" customFormat="false" ht="12.75" hidden="false" customHeight="true" outlineLevel="0" collapsed="false">
      <c r="A24" s="140" t="s">
        <v>387</v>
      </c>
      <c r="E24" s="235" t="n">
        <f aca="false">E22+E23</f>
        <v>0</v>
      </c>
      <c r="F24" s="140" t="s">
        <v>368</v>
      </c>
      <c r="I24" s="87"/>
      <c r="J24" s="87"/>
      <c r="K24" s="204" t="s">
        <v>370</v>
      </c>
      <c r="L24" s="219" t="n">
        <f aca="false">SUM(L19:L23)/1000000</f>
        <v>0</v>
      </c>
      <c r="M24" s="219" t="n">
        <f aca="false">SUM(M19:M23)/1000000</f>
        <v>0</v>
      </c>
      <c r="N24" s="219" t="n">
        <f aca="false">SUM(N19:N23)/1000000</f>
        <v>0</v>
      </c>
      <c r="O24" s="219" t="n">
        <f aca="false">SUM(O19:O23)/1000000</f>
        <v>0</v>
      </c>
      <c r="P24" s="219" t="n">
        <f aca="false">SUM(P19:P23)/1000000</f>
        <v>0</v>
      </c>
      <c r="Q24" s="219" t="n">
        <f aca="false">SUM(Q19:Q23)/1000000</f>
        <v>0</v>
      </c>
      <c r="R24" s="220" t="n">
        <f aca="false">SUM(R19:R22)/1000000</f>
        <v>0</v>
      </c>
      <c r="S24" s="219" t="n">
        <f aca="false">SUM(S19:S23)</f>
        <v>0</v>
      </c>
      <c r="T24" s="219" t="n">
        <f aca="false">SUM(T19:T23)</f>
        <v>0</v>
      </c>
      <c r="U24" s="72"/>
      <c r="V24" s="72"/>
      <c r="W24" s="72"/>
      <c r="X24" s="72"/>
      <c r="Y24" s="72"/>
      <c r="Z24" s="72"/>
      <c r="AA24" s="72"/>
      <c r="AB24" s="72"/>
      <c r="AC24" s="72"/>
      <c r="AD24" s="72"/>
      <c r="AE24" s="72"/>
      <c r="AF24" s="72"/>
      <c r="AG24" s="72"/>
      <c r="AH24" s="72"/>
      <c r="AI24" s="9"/>
      <c r="AJ24" s="87"/>
      <c r="AK24" s="87"/>
    </row>
    <row r="25" customFormat="false" ht="12.75" hidden="false" customHeight="true" outlineLevel="0" collapsed="false">
      <c r="A25" s="140" t="s">
        <v>388</v>
      </c>
      <c r="E25" s="218" t="n">
        <f aca="false">-M214</f>
        <v>-0</v>
      </c>
      <c r="I25" s="87"/>
      <c r="J25" s="87"/>
      <c r="K25" s="231"/>
      <c r="L25" s="232"/>
      <c r="M25" s="232"/>
      <c r="N25" s="232"/>
      <c r="O25" s="232"/>
      <c r="P25" s="232"/>
      <c r="Q25" s="232"/>
      <c r="R25" s="233"/>
      <c r="S25" s="72"/>
      <c r="T25" s="72"/>
      <c r="U25" s="87"/>
      <c r="V25" s="87"/>
      <c r="W25" s="87"/>
      <c r="X25" s="87"/>
      <c r="Y25" s="87"/>
      <c r="Z25" s="87"/>
      <c r="AA25" s="87"/>
      <c r="AB25" s="87"/>
      <c r="AC25" s="87"/>
      <c r="AD25" s="87"/>
      <c r="AE25" s="87"/>
      <c r="AF25" s="87"/>
      <c r="AG25" s="87"/>
      <c r="AH25" s="87"/>
      <c r="AI25" s="9"/>
      <c r="AJ25" s="87"/>
      <c r="AK25" s="87"/>
    </row>
    <row r="26" customFormat="false" ht="12.75" hidden="false" customHeight="true" outlineLevel="0" collapsed="false">
      <c r="A26" s="142" t="s">
        <v>389</v>
      </c>
      <c r="E26" s="236" t="n">
        <f aca="false">E24+E25</f>
        <v>0</v>
      </c>
      <c r="I26" s="87"/>
      <c r="J26" s="87"/>
      <c r="K26" s="8"/>
      <c r="L26" s="8"/>
      <c r="M26" s="8"/>
      <c r="N26" s="8"/>
      <c r="O26" s="8"/>
      <c r="P26" s="8"/>
      <c r="Q26" s="8"/>
      <c r="R26" s="8"/>
      <c r="S26" s="87"/>
      <c r="T26" s="87"/>
      <c r="U26" s="87"/>
      <c r="V26" s="87"/>
      <c r="W26" s="87"/>
      <c r="X26" s="87"/>
      <c r="Y26" s="87"/>
      <c r="Z26" s="87"/>
      <c r="AA26" s="87"/>
      <c r="AB26" s="87"/>
      <c r="AC26" s="87"/>
      <c r="AD26" s="87"/>
      <c r="AE26" s="87"/>
      <c r="AF26" s="87"/>
      <c r="AG26" s="87"/>
      <c r="AH26" s="87"/>
      <c r="AI26" s="9"/>
      <c r="AJ26" s="87"/>
      <c r="AK26" s="87"/>
    </row>
    <row r="27" customFormat="false" ht="12.75" hidden="false" customHeight="true" outlineLevel="0" collapsed="false">
      <c r="G27" s="87"/>
      <c r="I27" s="87"/>
      <c r="J27" s="87"/>
      <c r="K27" s="237"/>
      <c r="L27" s="196"/>
      <c r="M27" s="196"/>
      <c r="N27" s="196"/>
      <c r="O27" s="196"/>
      <c r="P27" s="196"/>
      <c r="Q27" s="238"/>
      <c r="R27" s="239"/>
      <c r="S27" s="87"/>
      <c r="T27" s="87"/>
      <c r="U27" s="87"/>
      <c r="V27" s="87"/>
      <c r="W27" s="87"/>
      <c r="X27" s="87"/>
      <c r="Y27" s="87"/>
      <c r="Z27" s="87"/>
      <c r="AA27" s="87"/>
      <c r="AB27" s="87"/>
      <c r="AC27" s="87"/>
      <c r="AD27" s="87"/>
      <c r="AE27" s="87"/>
      <c r="AF27" s="87"/>
      <c r="AG27" s="87"/>
      <c r="AH27" s="87"/>
      <c r="AI27" s="87"/>
      <c r="AJ27" s="87"/>
      <c r="AK27" s="87"/>
    </row>
    <row r="28" customFormat="false" ht="12.75" hidden="false" customHeight="true" outlineLevel="0" collapsed="false">
      <c r="A28" s="205" t="s">
        <v>390</v>
      </c>
      <c r="E28" s="87"/>
      <c r="I28" s="87"/>
      <c r="J28" s="87"/>
      <c r="K28" s="240" t="s">
        <v>391</v>
      </c>
      <c r="L28" s="240"/>
      <c r="M28" s="241" t="s">
        <v>392</v>
      </c>
      <c r="N28" s="241" t="s">
        <v>393</v>
      </c>
      <c r="O28" s="87"/>
      <c r="P28" s="87"/>
      <c r="Q28" s="87"/>
      <c r="R28" s="118"/>
      <c r="S28" s="87"/>
      <c r="T28" s="87"/>
      <c r="U28" s="87"/>
      <c r="V28" s="87"/>
      <c r="W28" s="87"/>
      <c r="X28" s="87"/>
      <c r="Y28" s="87"/>
      <c r="Z28" s="87"/>
      <c r="AA28" s="87"/>
      <c r="AB28" s="87"/>
      <c r="AC28" s="87"/>
      <c r="AD28" s="87"/>
      <c r="AE28" s="87"/>
      <c r="AF28" s="87"/>
      <c r="AG28" s="87"/>
      <c r="AH28" s="87"/>
      <c r="AI28" s="87"/>
      <c r="AJ28" s="87"/>
      <c r="AK28" s="87"/>
    </row>
    <row r="29" customFormat="false" ht="12.75" hidden="false" customHeight="true" outlineLevel="0" collapsed="false">
      <c r="A29" s="140" t="s">
        <v>394</v>
      </c>
      <c r="E29" s="234" t="n">
        <v>0</v>
      </c>
      <c r="F29" s="140" t="s">
        <v>395</v>
      </c>
      <c r="I29" s="87"/>
      <c r="J29" s="87"/>
      <c r="K29" s="204" t="s">
        <v>381</v>
      </c>
      <c r="L29" s="87"/>
      <c r="M29" s="87"/>
      <c r="N29" s="87"/>
      <c r="O29" s="87"/>
      <c r="P29" s="87"/>
      <c r="Q29" s="72"/>
      <c r="R29" s="242"/>
      <c r="S29" s="87"/>
      <c r="T29" s="87"/>
      <c r="U29" s="87"/>
      <c r="V29" s="87"/>
      <c r="W29" s="87"/>
      <c r="X29" s="87"/>
      <c r="Y29" s="87"/>
      <c r="Z29" s="87"/>
      <c r="AA29" s="87"/>
      <c r="AB29" s="87"/>
      <c r="AC29" s="87"/>
      <c r="AD29" s="87"/>
      <c r="AE29" s="87"/>
      <c r="AF29" s="87"/>
      <c r="AG29" s="87"/>
      <c r="AH29" s="87"/>
      <c r="AI29" s="87"/>
      <c r="AJ29" s="87"/>
      <c r="AK29" s="87"/>
    </row>
    <row r="30" customFormat="false" ht="12.75" hidden="false" customHeight="true" outlineLevel="0" collapsed="false">
      <c r="A30" s="140" t="s">
        <v>396</v>
      </c>
      <c r="E30" s="243" t="n">
        <f aca="false">B61</f>
        <v>0</v>
      </c>
      <c r="F30" s="140" t="s">
        <v>397</v>
      </c>
      <c r="I30" s="87"/>
      <c r="J30" s="87"/>
      <c r="K30" s="204" t="s">
        <v>398</v>
      </c>
      <c r="L30" s="87"/>
      <c r="M30" s="150" t="n">
        <v>0</v>
      </c>
      <c r="N30" s="150"/>
      <c r="O30" s="87" t="s">
        <v>395</v>
      </c>
      <c r="P30" s="87"/>
      <c r="Q30" s="87"/>
      <c r="R30" s="118"/>
      <c r="S30" s="87"/>
      <c r="T30" s="87"/>
      <c r="U30" s="87"/>
      <c r="V30" s="87"/>
      <c r="W30" s="87"/>
      <c r="X30" s="87"/>
      <c r="Y30" s="87"/>
      <c r="Z30" s="87"/>
      <c r="AA30" s="87"/>
      <c r="AB30" s="87"/>
      <c r="AC30" s="87"/>
      <c r="AD30" s="87"/>
      <c r="AE30" s="87"/>
      <c r="AF30" s="87"/>
      <c r="AG30" s="87"/>
      <c r="AH30" s="87"/>
      <c r="AI30" s="87"/>
      <c r="AJ30" s="87"/>
      <c r="AK30" s="87"/>
    </row>
    <row r="31" customFormat="false" ht="12.75" hidden="false" customHeight="true" outlineLevel="0" collapsed="false">
      <c r="A31" s="140" t="s">
        <v>399</v>
      </c>
      <c r="E31" s="218" t="n">
        <f aca="false">B102</f>
        <v>0</v>
      </c>
      <c r="F31" s="140" t="s">
        <v>397</v>
      </c>
      <c r="I31" s="87"/>
      <c r="J31" s="87"/>
      <c r="K31" s="204" t="s">
        <v>400</v>
      </c>
      <c r="L31" s="87"/>
      <c r="M31" s="150" t="n">
        <v>0</v>
      </c>
      <c r="N31" s="9" t="n">
        <f aca="false">M31</f>
        <v>0</v>
      </c>
      <c r="O31" s="87" t="s">
        <v>395</v>
      </c>
      <c r="P31" s="87"/>
      <c r="Q31" s="87"/>
      <c r="R31" s="118"/>
      <c r="S31" s="87"/>
      <c r="T31" s="87"/>
      <c r="U31" s="87"/>
      <c r="V31" s="87"/>
      <c r="W31" s="87"/>
      <c r="X31" s="87"/>
      <c r="Y31" s="87"/>
      <c r="Z31" s="87"/>
      <c r="AA31" s="87"/>
      <c r="AB31" s="87"/>
      <c r="AC31" s="87"/>
      <c r="AD31" s="87"/>
      <c r="AE31" s="87"/>
      <c r="AF31" s="87"/>
      <c r="AG31" s="87"/>
      <c r="AH31" s="87"/>
      <c r="AI31" s="72"/>
      <c r="AJ31" s="87"/>
      <c r="AK31" s="87"/>
    </row>
    <row r="32" customFormat="false" ht="12.75" hidden="false" customHeight="true" outlineLevel="0" collapsed="false">
      <c r="A32" s="140" t="s">
        <v>401</v>
      </c>
      <c r="E32" s="243" t="n">
        <f aca="false">B118</f>
        <v>0</v>
      </c>
      <c r="F32" s="140" t="s">
        <v>397</v>
      </c>
      <c r="K32" s="204" t="s">
        <v>402</v>
      </c>
      <c r="L32" s="87"/>
      <c r="M32" s="150" t="n">
        <v>0</v>
      </c>
      <c r="N32" s="9"/>
      <c r="O32" s="87" t="s">
        <v>395</v>
      </c>
      <c r="P32" s="87"/>
      <c r="Q32" s="87"/>
      <c r="R32" s="118"/>
      <c r="AI32" s="8"/>
    </row>
    <row r="33" customFormat="false" ht="12.75" hidden="false" customHeight="true" outlineLevel="0" collapsed="false">
      <c r="A33" s="140" t="s">
        <v>403</v>
      </c>
      <c r="E33" s="218" t="n">
        <f aca="false">+B67</f>
        <v>0</v>
      </c>
      <c r="F33" s="140" t="s">
        <v>397</v>
      </c>
      <c r="K33" s="204"/>
      <c r="L33" s="72"/>
      <c r="M33" s="9"/>
      <c r="N33" s="9"/>
      <c r="O33" s="87"/>
      <c r="P33" s="87"/>
      <c r="Q33" s="87"/>
      <c r="R33" s="118"/>
    </row>
    <row r="34" customFormat="false" ht="12.75" hidden="false" customHeight="true" outlineLevel="0" collapsed="false">
      <c r="A34" s="140" t="s">
        <v>404</v>
      </c>
      <c r="E34" s="218" t="n">
        <f aca="false">SUM(G34:G35)</f>
        <v>0</v>
      </c>
      <c r="F34" s="140" t="s">
        <v>397</v>
      </c>
      <c r="G34" s="244" t="n">
        <f aca="false">-B69</f>
        <v>-0</v>
      </c>
      <c r="H34" s="140" t="s">
        <v>405</v>
      </c>
      <c r="K34" s="204" t="s">
        <v>406</v>
      </c>
      <c r="L34" s="87"/>
      <c r="M34" s="9" t="n">
        <f aca="false">B76</f>
        <v>0</v>
      </c>
      <c r="N34" s="9" t="n">
        <f aca="false">B63</f>
        <v>0</v>
      </c>
      <c r="O34" s="87" t="s">
        <v>407</v>
      </c>
      <c r="P34" s="87"/>
      <c r="Q34" s="87"/>
      <c r="R34" s="118"/>
    </row>
    <row r="35" customFormat="false" ht="12.75" hidden="false" customHeight="true" outlineLevel="0" collapsed="false">
      <c r="A35" s="140" t="s">
        <v>408</v>
      </c>
      <c r="E35" s="218" t="n">
        <f aca="false">F238</f>
        <v>0</v>
      </c>
      <c r="F35" s="140" t="s">
        <v>397</v>
      </c>
      <c r="G35" s="245" t="n">
        <f aca="false">SUM(B58+B59)*-1</f>
        <v>-0</v>
      </c>
      <c r="H35" s="140" t="s">
        <v>409</v>
      </c>
      <c r="K35" s="204"/>
      <c r="L35" s="87"/>
      <c r="M35" s="9"/>
      <c r="N35" s="9"/>
      <c r="O35" s="87"/>
      <c r="P35" s="87"/>
      <c r="Q35" s="87"/>
      <c r="R35" s="118"/>
    </row>
    <row r="36" customFormat="false" ht="12.75" hidden="false" customHeight="true" outlineLevel="0" collapsed="false">
      <c r="A36" s="142" t="s">
        <v>410</v>
      </c>
      <c r="E36" s="230" t="n">
        <f aca="false">SUM(E29:E35)</f>
        <v>0</v>
      </c>
      <c r="K36" s="204" t="s">
        <v>268</v>
      </c>
      <c r="L36" s="72"/>
      <c r="M36" s="9" t="n">
        <f aca="false">SUM(M30:M34)</f>
        <v>0</v>
      </c>
      <c r="N36" s="9" t="n">
        <f aca="false">SUM(N30:N34)</f>
        <v>0</v>
      </c>
      <c r="O36" s="87"/>
      <c r="P36" s="87"/>
      <c r="Q36" s="87"/>
      <c r="R36" s="118"/>
    </row>
    <row r="37" customFormat="false" ht="12.75" hidden="false" customHeight="true" outlineLevel="0" collapsed="false">
      <c r="K37" s="246"/>
      <c r="L37" s="72"/>
      <c r="M37" s="72"/>
      <c r="N37" s="72"/>
      <c r="O37" s="87"/>
      <c r="P37" s="87"/>
      <c r="Q37" s="87"/>
      <c r="R37" s="118"/>
    </row>
    <row r="38" customFormat="false" ht="12.75" hidden="false" customHeight="true" outlineLevel="0" collapsed="false">
      <c r="A38" s="205" t="s">
        <v>411</v>
      </c>
      <c r="C38" s="150"/>
      <c r="E38" s="230" t="n">
        <f aca="false">+E36+E26+E19</f>
        <v>0</v>
      </c>
      <c r="K38" s="204"/>
      <c r="L38" s="247" t="s">
        <v>412</v>
      </c>
      <c r="M38" s="64" t="n">
        <f aca="false">M36-E38</f>
        <v>0</v>
      </c>
      <c r="N38" s="64" t="n">
        <f aca="false">+N36-E26</f>
        <v>0</v>
      </c>
      <c r="O38" s="87"/>
      <c r="P38" s="87"/>
      <c r="Q38" s="87"/>
      <c r="R38" s="118"/>
      <c r="AN38" s="8"/>
      <c r="AO38" s="8"/>
      <c r="AP38" s="8"/>
      <c r="AQ38" s="8"/>
      <c r="AR38" s="8"/>
      <c r="AS38" s="8"/>
    </row>
    <row r="39" customFormat="false" ht="12.75" hidden="false" customHeight="true" outlineLevel="0" collapsed="false">
      <c r="K39" s="248"/>
      <c r="L39" s="249"/>
      <c r="M39" s="249"/>
      <c r="N39" s="250"/>
      <c r="O39" s="249"/>
      <c r="P39" s="249"/>
      <c r="Q39" s="249"/>
      <c r="R39" s="251"/>
      <c r="AJ39" s="8"/>
      <c r="AK39" s="8"/>
      <c r="AN39" s="8"/>
      <c r="AO39" s="8"/>
      <c r="AP39" s="8"/>
      <c r="AQ39" s="8"/>
      <c r="AR39" s="8"/>
      <c r="AS39" s="8"/>
    </row>
    <row r="40" customFormat="false" ht="12.75" hidden="false" customHeight="true" outlineLevel="0" collapsed="false">
      <c r="K40" s="87"/>
      <c r="L40" s="87"/>
      <c r="M40" s="87"/>
      <c r="N40" s="87"/>
      <c r="O40" s="87"/>
      <c r="P40" s="87"/>
      <c r="AJ40" s="8"/>
      <c r="AK40" s="8"/>
      <c r="AN40" s="8"/>
      <c r="AO40" s="8"/>
      <c r="AP40" s="8"/>
      <c r="AQ40" s="8"/>
      <c r="AR40" s="8"/>
      <c r="AS40" s="8"/>
    </row>
    <row r="41" customFormat="false" ht="12.75" hidden="false" customHeight="true" outlineLevel="0" collapsed="false">
      <c r="A41" s="252" t="s">
        <v>413</v>
      </c>
      <c r="B41" s="252"/>
      <c r="K41" s="8"/>
      <c r="L41" s="8"/>
      <c r="M41" s="10"/>
      <c r="N41" s="8"/>
      <c r="O41" s="8"/>
      <c r="P41" s="8"/>
      <c r="X41" s="87"/>
      <c r="AJ41" s="8"/>
      <c r="AK41" s="8"/>
      <c r="AN41" s="8"/>
      <c r="AO41" s="8"/>
      <c r="AP41" s="8"/>
      <c r="AQ41" s="8"/>
      <c r="AR41" s="8"/>
      <c r="AS41" s="8"/>
    </row>
    <row r="42" customFormat="false" ht="12.75" hidden="false" customHeight="true" outlineLevel="0" collapsed="false">
      <c r="B42" s="8"/>
      <c r="AI42" s="254" t="s">
        <v>246</v>
      </c>
      <c r="AJ42" s="254"/>
      <c r="AK42" s="8"/>
      <c r="AN42" s="8"/>
      <c r="AO42" s="8"/>
      <c r="AP42" s="8"/>
      <c r="AQ42" s="8"/>
      <c r="AR42" s="8"/>
      <c r="AS42" s="8"/>
    </row>
    <row r="43" customFormat="false" ht="12.75" hidden="false" customHeight="true" outlineLevel="0" collapsed="false">
      <c r="A43" s="255"/>
      <c r="B43" s="256" t="s">
        <v>414</v>
      </c>
      <c r="C43" s="257" t="n">
        <f aca="false">SUM(C47:C71)-C61-C68-C69</f>
        <v>0</v>
      </c>
      <c r="D43" s="257" t="n">
        <f aca="false">SUM(D47:D71)-D61-D68-D69</f>
        <v>0</v>
      </c>
      <c r="E43" s="257" t="n">
        <f aca="false">SUM(E47:E71)-G61-G68-G69</f>
        <v>0</v>
      </c>
      <c r="F43" s="257" t="n">
        <f aca="false">SUM(F47:F71)-F61-F68-F69</f>
        <v>0</v>
      </c>
      <c r="G43" s="257" t="n">
        <f aca="false">SUM(G47:G71)-I61-I68-I69</f>
        <v>0</v>
      </c>
      <c r="H43" s="257" t="n">
        <f aca="false">SUM(H47:H71)-L61-L68-L69</f>
        <v>0</v>
      </c>
      <c r="I43" s="257" t="n">
        <f aca="false">SUM(I47:I71)-M61-M68-M69</f>
        <v>0</v>
      </c>
      <c r="J43" s="257" t="n">
        <f aca="false">SUM(J47:J71)-N61-N68-N69</f>
        <v>0</v>
      </c>
      <c r="K43" s="257" t="n">
        <f aca="false">SUM(K47:K71)-O61-O68-O69</f>
        <v>0</v>
      </c>
      <c r="L43" s="257" t="n">
        <f aca="false">SUM(L47:L71)-P61-P68-P69</f>
        <v>0</v>
      </c>
      <c r="M43" s="257" t="n">
        <f aca="false">SUM(M47:M71)-Q61-Q68-Q69</f>
        <v>0</v>
      </c>
      <c r="N43" s="257" t="n">
        <f aca="false">SUM(N47:N71)-R61-R68-R69</f>
        <v>0</v>
      </c>
      <c r="O43" s="257" t="n">
        <f aca="false">SUM(O47:O71)-S61-S68-S69</f>
        <v>0</v>
      </c>
      <c r="P43" s="257" t="n">
        <f aca="false">SUM(P47:P71)-T61-T68-T69</f>
        <v>0</v>
      </c>
      <c r="Q43" s="257" t="n">
        <f aca="false">SUM(Q47:Q71)-Q61-Q68-Q69</f>
        <v>0</v>
      </c>
      <c r="R43" s="257" t="n">
        <f aca="false">SUM(R47:R71)-R61-R68-R69</f>
        <v>0</v>
      </c>
      <c r="S43" s="257" t="n">
        <f aca="false">SUM(S47:S71)-S61-S68-S69</f>
        <v>0</v>
      </c>
      <c r="T43" s="257" t="n">
        <f aca="false">SUM(T47:T71)-T61-T68-T69</f>
        <v>0</v>
      </c>
      <c r="U43" s="257" t="n">
        <f aca="false">SUM(U47:U71)-U61-U68-U69</f>
        <v>0</v>
      </c>
      <c r="V43" s="257" t="n">
        <f aca="false">SUM(V47:V71)-V61-V68-V69</f>
        <v>0</v>
      </c>
      <c r="W43" s="257" t="n">
        <f aca="false">SUM(W47:W71)-Z61-W68-W69</f>
        <v>0</v>
      </c>
      <c r="X43" s="257" t="n">
        <f aca="false">SUM(X47:X71)-X61-X68-X69</f>
        <v>0</v>
      </c>
      <c r="Y43" s="257" t="n">
        <f aca="false">SUM(Y47:Y71)-Y61-Y68-Y69</f>
        <v>0</v>
      </c>
      <c r="Z43" s="257" t="n">
        <f aca="false">SUM(Z47:Z71)-Z61-Z68-Z69</f>
        <v>0</v>
      </c>
      <c r="AA43" s="257" t="n">
        <f aca="false">SUM(AA47:AA71)-AA61-AA68-AA69</f>
        <v>0</v>
      </c>
      <c r="AB43" s="257" t="n">
        <f aca="false">SUM(AB47:AB71)-AB61-AB68-AB69</f>
        <v>0</v>
      </c>
      <c r="AC43" s="257" t="n">
        <f aca="false">SUM(AC47:AC71)-AC61-AC68-AC69</f>
        <v>0</v>
      </c>
      <c r="AD43" s="257" t="n">
        <f aca="false">SUM(AD47:AD71)-AD61-AD68-AD69</f>
        <v>0</v>
      </c>
      <c r="AE43" s="257" t="n">
        <f aca="false">SUM(AE47:AE71)-AE61-AE68-AE69</f>
        <v>0</v>
      </c>
      <c r="AF43" s="257" t="n">
        <f aca="false">SUM(AF47:AF71)-AF61-AF68-AF69</f>
        <v>0</v>
      </c>
      <c r="AG43" s="257" t="n">
        <f aca="false">SUM(AG47:AG71)-AG61-AG68-AG69</f>
        <v>0</v>
      </c>
      <c r="AH43" s="8"/>
      <c r="AI43" s="258" t="s">
        <v>415</v>
      </c>
      <c r="AJ43" s="259" t="s">
        <v>416</v>
      </c>
      <c r="AK43" s="8"/>
      <c r="AL43" s="22"/>
      <c r="AN43" s="8"/>
      <c r="AO43" s="8"/>
      <c r="AP43" s="8"/>
      <c r="AQ43" s="8"/>
      <c r="AR43" s="8"/>
      <c r="AS43" s="8"/>
    </row>
    <row r="44" customFormat="false" ht="12.75" hidden="false" customHeight="true" outlineLevel="0" collapsed="false">
      <c r="A44" s="260" t="s">
        <v>417</v>
      </c>
      <c r="B44" s="261" t="n">
        <f aca="false">B4</f>
        <v>36982</v>
      </c>
      <c r="C44" s="262" t="n">
        <f aca="false">B44</f>
        <v>36982</v>
      </c>
      <c r="D44" s="262" t="n">
        <f aca="false">C44+1</f>
        <v>36983</v>
      </c>
      <c r="E44" s="262" t="n">
        <f aca="false">D44+1</f>
        <v>36984</v>
      </c>
      <c r="F44" s="262" t="n">
        <f aca="false">E44+1</f>
        <v>36985</v>
      </c>
      <c r="G44" s="262" t="n">
        <f aca="false">F44+1</f>
        <v>36986</v>
      </c>
      <c r="H44" s="262" t="n">
        <f aca="false">G44+1</f>
        <v>36987</v>
      </c>
      <c r="I44" s="262" t="n">
        <f aca="false">H44+1</f>
        <v>36988</v>
      </c>
      <c r="J44" s="262" t="n">
        <f aca="false">I44+1</f>
        <v>36989</v>
      </c>
      <c r="K44" s="262" t="n">
        <f aca="false">J44+1</f>
        <v>36990</v>
      </c>
      <c r="L44" s="262" t="n">
        <f aca="false">K44+1</f>
        <v>36991</v>
      </c>
      <c r="M44" s="262" t="n">
        <f aca="false">L44+1</f>
        <v>36992</v>
      </c>
      <c r="N44" s="262" t="n">
        <f aca="false">M44+1</f>
        <v>36993</v>
      </c>
      <c r="O44" s="262" t="n">
        <f aca="false">N44+1</f>
        <v>36994</v>
      </c>
      <c r="P44" s="262" t="n">
        <f aca="false">O44+1</f>
        <v>36995</v>
      </c>
      <c r="Q44" s="262" t="n">
        <f aca="false">P44+1</f>
        <v>36996</v>
      </c>
      <c r="R44" s="262" t="n">
        <f aca="false">Q44+1</f>
        <v>36997</v>
      </c>
      <c r="S44" s="262" t="n">
        <f aca="false">R44+1</f>
        <v>36998</v>
      </c>
      <c r="T44" s="262" t="n">
        <f aca="false">S44+1</f>
        <v>36999</v>
      </c>
      <c r="U44" s="262" t="n">
        <f aca="false">T44+1</f>
        <v>37000</v>
      </c>
      <c r="V44" s="262" t="n">
        <f aca="false">U44+1</f>
        <v>37001</v>
      </c>
      <c r="W44" s="262" t="n">
        <f aca="false">V44+1</f>
        <v>37002</v>
      </c>
      <c r="X44" s="262" t="n">
        <f aca="false">W44+1</f>
        <v>37003</v>
      </c>
      <c r="Y44" s="262" t="n">
        <f aca="false">X44+1</f>
        <v>37004</v>
      </c>
      <c r="Z44" s="262" t="n">
        <f aca="false">Y44+1</f>
        <v>37005</v>
      </c>
      <c r="AA44" s="262" t="n">
        <f aca="false">Z44+1</f>
        <v>37006</v>
      </c>
      <c r="AB44" s="262" t="n">
        <f aca="false">AA44+1</f>
        <v>37007</v>
      </c>
      <c r="AC44" s="262" t="n">
        <f aca="false">AB44+1</f>
        <v>37008</v>
      </c>
      <c r="AD44" s="262" t="n">
        <f aca="false">AC44+1</f>
        <v>37009</v>
      </c>
      <c r="AE44" s="262" t="n">
        <f aca="false">AD44+1</f>
        <v>37010</v>
      </c>
      <c r="AF44" s="262" t="n">
        <f aca="false">AE44+1</f>
        <v>37011</v>
      </c>
      <c r="AG44" s="262" t="n">
        <f aca="false">AF44+1</f>
        <v>37012</v>
      </c>
      <c r="AH44" s="263"/>
      <c r="AI44" s="264" t="n">
        <v>1</v>
      </c>
      <c r="AJ44" s="265" t="s">
        <v>418</v>
      </c>
      <c r="AK44" s="263"/>
      <c r="AL44" s="266"/>
      <c r="AM44" s="263"/>
      <c r="AN44" s="263"/>
      <c r="AO44" s="263"/>
      <c r="AP44" s="263"/>
      <c r="AQ44" s="263"/>
      <c r="AR44" s="263"/>
      <c r="AS44" s="263"/>
      <c r="AT44" s="263"/>
      <c r="AU44" s="263"/>
      <c r="AV44" s="263"/>
      <c r="AW44" s="263"/>
      <c r="AX44" s="263"/>
      <c r="AY44" s="263"/>
      <c r="AZ44" s="263"/>
      <c r="BA44" s="263"/>
      <c r="BB44" s="263"/>
      <c r="BC44" s="263"/>
      <c r="BD44" s="263"/>
      <c r="BE44" s="263"/>
      <c r="BF44" s="263"/>
      <c r="BG44" s="263"/>
      <c r="BH44" s="263"/>
      <c r="BI44" s="263"/>
      <c r="BJ44" s="263"/>
      <c r="BK44" s="263"/>
      <c r="BL44" s="263"/>
      <c r="BM44" s="263"/>
      <c r="BN44" s="263"/>
      <c r="BO44" s="263"/>
      <c r="BP44" s="263"/>
      <c r="BQ44" s="263"/>
      <c r="BR44" s="263"/>
      <c r="BS44" s="263"/>
      <c r="BT44" s="263"/>
      <c r="BU44" s="263"/>
      <c r="BV44" s="263"/>
      <c r="BW44" s="263"/>
      <c r="BX44" s="263"/>
      <c r="BY44" s="263"/>
      <c r="BZ44" s="263"/>
      <c r="CA44" s="263"/>
      <c r="CB44" s="263"/>
      <c r="CC44" s="263"/>
      <c r="CD44" s="263"/>
      <c r="CE44" s="263"/>
      <c r="CF44" s="263"/>
      <c r="CG44" s="263"/>
      <c r="CH44" s="263"/>
      <c r="CI44" s="263"/>
      <c r="CJ44" s="263"/>
      <c r="CK44" s="263"/>
      <c r="CL44" s="263"/>
      <c r="CM44" s="263"/>
      <c r="CN44" s="263"/>
      <c r="CO44" s="263"/>
      <c r="CP44" s="263"/>
      <c r="CQ44" s="263"/>
      <c r="CR44" s="263"/>
      <c r="CS44" s="263"/>
      <c r="CT44" s="263"/>
      <c r="CU44" s="263"/>
      <c r="CV44" s="263"/>
      <c r="CW44" s="263"/>
      <c r="CX44" s="263"/>
      <c r="CY44" s="263"/>
      <c r="CZ44" s="263"/>
      <c r="DA44" s="263"/>
      <c r="DB44" s="263"/>
      <c r="DC44" s="263"/>
      <c r="DD44" s="263"/>
      <c r="DE44" s="263"/>
      <c r="DF44" s="263"/>
      <c r="DG44" s="263"/>
      <c r="DH44" s="263"/>
      <c r="DI44" s="263"/>
      <c r="DJ44" s="263"/>
      <c r="DK44" s="263"/>
      <c r="DL44" s="263"/>
      <c r="DM44" s="263"/>
      <c r="DN44" s="263"/>
      <c r="DO44" s="263"/>
      <c r="DP44" s="263"/>
      <c r="DQ44" s="263"/>
      <c r="DR44" s="263"/>
      <c r="DS44" s="263"/>
      <c r="DT44" s="263"/>
      <c r="DU44" s="263"/>
      <c r="DV44" s="263"/>
      <c r="DW44" s="263"/>
      <c r="DX44" s="263"/>
      <c r="DY44" s="263"/>
      <c r="DZ44" s="263"/>
      <c r="EA44" s="263"/>
      <c r="EB44" s="263"/>
      <c r="EC44" s="263"/>
      <c r="ED44" s="263"/>
      <c r="EE44" s="263"/>
      <c r="EF44" s="263"/>
      <c r="EG44" s="263"/>
      <c r="EH44" s="263"/>
      <c r="EI44" s="263"/>
      <c r="EJ44" s="263"/>
      <c r="EK44" s="263"/>
      <c r="EL44" s="263"/>
      <c r="EM44" s="263"/>
      <c r="EN44" s="263"/>
      <c r="EO44" s="263"/>
      <c r="EP44" s="263"/>
      <c r="EQ44" s="263"/>
      <c r="ER44" s="263"/>
      <c r="ES44" s="263"/>
      <c r="ET44" s="263"/>
      <c r="EU44" s="263"/>
      <c r="EV44" s="263"/>
      <c r="EW44" s="263"/>
      <c r="EX44" s="263"/>
      <c r="EY44" s="263"/>
      <c r="EZ44" s="263"/>
      <c r="FA44" s="263"/>
      <c r="FB44" s="263"/>
      <c r="FC44" s="263"/>
      <c r="FD44" s="263"/>
      <c r="FE44" s="263"/>
      <c r="FF44" s="263"/>
      <c r="FG44" s="263"/>
      <c r="FH44" s="263"/>
      <c r="FI44" s="263"/>
      <c r="FJ44" s="263"/>
      <c r="FK44" s="263"/>
      <c r="FL44" s="263"/>
      <c r="FM44" s="263"/>
      <c r="FN44" s="263"/>
      <c r="FO44" s="263"/>
      <c r="FP44" s="263"/>
      <c r="FQ44" s="263"/>
      <c r="FR44" s="263"/>
      <c r="FS44" s="263"/>
      <c r="FT44" s="263"/>
      <c r="FU44" s="263"/>
      <c r="FV44" s="263"/>
      <c r="FW44" s="263"/>
      <c r="FX44" s="263"/>
      <c r="FY44" s="263"/>
      <c r="FZ44" s="263"/>
      <c r="GA44" s="263"/>
      <c r="GB44" s="263"/>
      <c r="GC44" s="263"/>
      <c r="GD44" s="263"/>
      <c r="GE44" s="263"/>
      <c r="GF44" s="263"/>
      <c r="GG44" s="263"/>
      <c r="GH44" s="263"/>
      <c r="GI44" s="263"/>
      <c r="GJ44" s="263"/>
      <c r="GK44" s="263"/>
      <c r="GL44" s="263"/>
      <c r="GM44" s="263"/>
      <c r="GN44" s="263"/>
      <c r="GO44" s="263"/>
      <c r="GP44" s="263"/>
      <c r="GQ44" s="263"/>
      <c r="GR44" s="263"/>
      <c r="GS44" s="263"/>
      <c r="GT44" s="263"/>
      <c r="GU44" s="263"/>
      <c r="GV44" s="263"/>
      <c r="GW44" s="263"/>
      <c r="GX44" s="263"/>
      <c r="GY44" s="263"/>
      <c r="GZ44" s="263"/>
      <c r="HA44" s="263"/>
      <c r="HB44" s="263"/>
      <c r="HC44" s="263"/>
      <c r="HD44" s="263"/>
      <c r="HE44" s="263"/>
      <c r="HF44" s="263"/>
      <c r="HG44" s="263"/>
      <c r="HH44" s="263"/>
      <c r="HI44" s="263"/>
      <c r="HJ44" s="263"/>
      <c r="HK44" s="263"/>
      <c r="HL44" s="263"/>
      <c r="HM44" s="263"/>
      <c r="HN44" s="263"/>
      <c r="HO44" s="263"/>
      <c r="HP44" s="263"/>
      <c r="HQ44" s="263"/>
      <c r="HR44" s="263"/>
      <c r="HS44" s="263"/>
      <c r="HT44" s="263"/>
      <c r="HU44" s="263"/>
      <c r="HV44" s="263"/>
      <c r="HW44" s="263"/>
      <c r="HX44" s="263"/>
      <c r="HY44" s="263"/>
      <c r="HZ44" s="263"/>
      <c r="IA44" s="263"/>
      <c r="IB44" s="263"/>
      <c r="IC44" s="263"/>
      <c r="ID44" s="263"/>
      <c r="IE44" s="263"/>
      <c r="IF44" s="263"/>
      <c r="IG44" s="263"/>
      <c r="IH44" s="263"/>
      <c r="II44" s="263"/>
      <c r="IJ44" s="263"/>
      <c r="IK44" s="263"/>
      <c r="IL44" s="263"/>
      <c r="IM44" s="263"/>
      <c r="IN44" s="263"/>
      <c r="IO44" s="263"/>
      <c r="IP44" s="263"/>
      <c r="IQ44" s="263"/>
      <c r="IR44" s="263"/>
      <c r="IS44" s="263"/>
      <c r="IT44" s="263"/>
      <c r="IU44" s="263"/>
      <c r="IV44" s="263"/>
      <c r="IW44" s="263"/>
    </row>
    <row r="45" customFormat="false" ht="12.75" hidden="false" customHeight="true" outlineLevel="0" collapsed="false">
      <c r="A45" s="267"/>
      <c r="B45" s="267"/>
      <c r="C45" s="268" t="str">
        <f aca="false">LOOKUP((WEEKDAY(C44,1)),$AI$44:$AI$50,$AJ$44:$AJ$50)</f>
        <v>S</v>
      </c>
      <c r="D45" s="268" t="str">
        <f aca="false">LOOKUP((WEEKDAY(D44,1)),$AI$44:$AI$50,$AJ$44:$AJ$50)</f>
        <v>M</v>
      </c>
      <c r="E45" s="268" t="str">
        <f aca="false">LOOKUP((WEEKDAY(E44,1)),$AI$44:$AI$50,$AJ$44:$AJ$50)</f>
        <v>T</v>
      </c>
      <c r="F45" s="268" t="str">
        <f aca="false">LOOKUP((WEEKDAY(F44,1)),$AI$44:$AI$50,$AJ$44:$AJ$50)</f>
        <v>W</v>
      </c>
      <c r="G45" s="268" t="str">
        <f aca="false">LOOKUP((WEEKDAY(G44,1)),$AI$44:$AI$50,$AJ$44:$AJ$50)</f>
        <v>R</v>
      </c>
      <c r="H45" s="268" t="str">
        <f aca="false">LOOKUP((WEEKDAY(H44,1)),$AI$44:$AI$50,$AJ$44:$AJ$50)</f>
        <v>F</v>
      </c>
      <c r="I45" s="268" t="str">
        <f aca="false">LOOKUP((WEEKDAY(I44,1)),$AI$44:$AI$50,$AJ$44:$AJ$50)</f>
        <v>S</v>
      </c>
      <c r="J45" s="268" t="str">
        <f aca="false">LOOKUP((WEEKDAY(J44,1)),$AI$44:$AI$50,$AJ$44:$AJ$50)</f>
        <v>S</v>
      </c>
      <c r="K45" s="268" t="str">
        <f aca="false">LOOKUP((WEEKDAY(K44,1)),$AI$44:$AI$50,$AJ$44:$AJ$50)</f>
        <v>M</v>
      </c>
      <c r="L45" s="268" t="str">
        <f aca="false">LOOKUP((WEEKDAY(L44,1)),$AI$44:$AI$50,$AJ$44:$AJ$50)</f>
        <v>T</v>
      </c>
      <c r="M45" s="268" t="str">
        <f aca="false">LOOKUP((WEEKDAY(M44,1)),$AI$44:$AI$50,$AJ$44:$AJ$50)</f>
        <v>W</v>
      </c>
      <c r="N45" s="268" t="str">
        <f aca="false">LOOKUP((WEEKDAY(N44,1)),$AI$44:$AI$50,$AJ$44:$AJ$50)</f>
        <v>R</v>
      </c>
      <c r="O45" s="268" t="str">
        <f aca="false">LOOKUP((WEEKDAY(O44,1)),$AI$44:$AI$50,$AJ$44:$AJ$50)</f>
        <v>F</v>
      </c>
      <c r="P45" s="268" t="str">
        <f aca="false">LOOKUP((WEEKDAY(P44,1)),$AI$44:$AI$50,$AJ$44:$AJ$50)</f>
        <v>S</v>
      </c>
      <c r="Q45" s="268" t="str">
        <f aca="false">LOOKUP((WEEKDAY(Q44,1)),$AI$44:$AI$50,$AJ$44:$AJ$50)</f>
        <v>S</v>
      </c>
      <c r="R45" s="268" t="str">
        <f aca="false">LOOKUP((WEEKDAY(R44,1)),$AI$44:$AI$50,$AJ$44:$AJ$50)</f>
        <v>M</v>
      </c>
      <c r="S45" s="268" t="str">
        <f aca="false">LOOKUP((WEEKDAY(S44,1)),$AI$44:$AI$50,$AJ$44:$AJ$50)</f>
        <v>T</v>
      </c>
      <c r="T45" s="268" t="str">
        <f aca="false">LOOKUP((WEEKDAY(T44,1)),$AI$44:$AI$50,$AJ$44:$AJ$50)</f>
        <v>W</v>
      </c>
      <c r="U45" s="268" t="str">
        <f aca="false">LOOKUP((WEEKDAY(U44,1)),$AI$44:$AI$50,$AJ$44:$AJ$50)</f>
        <v>R</v>
      </c>
      <c r="V45" s="268" t="str">
        <f aca="false">LOOKUP((WEEKDAY(V44,1)),$AI$44:$AI$50,$AJ$44:$AJ$50)</f>
        <v>F</v>
      </c>
      <c r="W45" s="268" t="str">
        <f aca="false">LOOKUP((WEEKDAY(W44,1)),$AI$44:$AI$50,$AJ$44:$AJ$50)</f>
        <v>S</v>
      </c>
      <c r="X45" s="268" t="str">
        <f aca="false">LOOKUP((WEEKDAY(X44,1)),$AI$44:$AI$50,$AJ$44:$AJ$50)</f>
        <v>S</v>
      </c>
      <c r="Y45" s="268" t="str">
        <f aca="false">LOOKUP((WEEKDAY(Y44,1)),$AI$44:$AI$50,$AJ$44:$AJ$50)</f>
        <v>M</v>
      </c>
      <c r="Z45" s="268" t="str">
        <f aca="false">LOOKUP((WEEKDAY(Z44,1)),$AI$44:$AI$50,$AJ$44:$AJ$50)</f>
        <v>T</v>
      </c>
      <c r="AA45" s="268" t="str">
        <f aca="false">LOOKUP((WEEKDAY(AA44,1)),$AI$44:$AI$50,$AJ$44:$AJ$50)</f>
        <v>W</v>
      </c>
      <c r="AB45" s="268" t="str">
        <f aca="false">LOOKUP((WEEKDAY(AB44,1)),$AI$44:$AI$50,$AJ$44:$AJ$50)</f>
        <v>R</v>
      </c>
      <c r="AC45" s="268" t="str">
        <f aca="false">LOOKUP((WEEKDAY(AC44,1)),$AI$44:$AI$50,$AJ$44:$AJ$50)</f>
        <v>F</v>
      </c>
      <c r="AD45" s="268" t="str">
        <f aca="false">LOOKUP((WEEKDAY(AD44,1)),$AI$44:$AI$50,$AJ$44:$AJ$50)</f>
        <v>S</v>
      </c>
      <c r="AE45" s="268" t="str">
        <f aca="false">LOOKUP((WEEKDAY(AE44,1)),$AI$44:$AI$50,$AJ$44:$AJ$50)</f>
        <v>S</v>
      </c>
      <c r="AF45" s="268" t="str">
        <f aca="false">LOOKUP((WEEKDAY(AF44,1)),$AI$44:$AI$50,$AJ$44:$AJ$50)</f>
        <v>M</v>
      </c>
      <c r="AG45" s="268" t="str">
        <f aca="false">LOOKUP((WEEKDAY(AG44,1)),$AI$44:$AI$50,$AJ$44:$AJ$50)</f>
        <v>T</v>
      </c>
      <c r="AH45" s="8"/>
      <c r="AI45" s="269" t="n">
        <v>2</v>
      </c>
      <c r="AJ45" s="270" t="s">
        <v>419</v>
      </c>
      <c r="AK45" s="8"/>
      <c r="AL45" s="87"/>
      <c r="AN45" s="8"/>
      <c r="AO45" s="8"/>
      <c r="AP45" s="8"/>
      <c r="AQ45" s="8"/>
      <c r="AR45" s="8"/>
      <c r="AS45" s="8"/>
    </row>
    <row r="46" customFormat="false" ht="12.75" hidden="false" customHeight="true" outlineLevel="0" collapsed="false">
      <c r="A46" s="271"/>
      <c r="B46" s="272" t="s">
        <v>420</v>
      </c>
      <c r="C46" s="273"/>
      <c r="D46" s="273"/>
      <c r="E46" s="273"/>
      <c r="F46" s="273"/>
      <c r="G46" s="273"/>
      <c r="H46" s="273"/>
      <c r="I46" s="273"/>
      <c r="J46" s="273"/>
      <c r="K46" s="273"/>
      <c r="L46" s="273"/>
      <c r="M46" s="273"/>
      <c r="N46" s="273"/>
      <c r="O46" s="273"/>
      <c r="P46" s="273"/>
      <c r="Q46" s="273"/>
      <c r="R46" s="273"/>
      <c r="S46" s="273"/>
      <c r="T46" s="273"/>
      <c r="U46" s="273"/>
      <c r="V46" s="273"/>
      <c r="W46" s="273"/>
      <c r="X46" s="273"/>
      <c r="Y46" s="273"/>
      <c r="Z46" s="273"/>
      <c r="AA46" s="273"/>
      <c r="AB46" s="273"/>
      <c r="AC46" s="273"/>
      <c r="AD46" s="273"/>
      <c r="AE46" s="273"/>
      <c r="AF46" s="273"/>
      <c r="AG46" s="274"/>
      <c r="AH46" s="8"/>
      <c r="AI46" s="269" t="n">
        <v>3</v>
      </c>
      <c r="AJ46" s="270" t="s">
        <v>421</v>
      </c>
      <c r="AK46" s="8"/>
      <c r="AL46" s="87"/>
      <c r="AN46" s="8"/>
      <c r="AO46" s="8"/>
      <c r="AP46" s="8"/>
      <c r="AQ46" s="8"/>
      <c r="AR46" s="8"/>
      <c r="AS46" s="8"/>
    </row>
    <row r="47" customFormat="false" ht="12.75" hidden="false" customHeight="true" outlineLevel="0" collapsed="false">
      <c r="A47" s="218" t="s">
        <v>422</v>
      </c>
      <c r="B47" s="275" t="n">
        <f aca="false">SUM(C47:AG47)</f>
        <v>0</v>
      </c>
      <c r="C47" s="150"/>
      <c r="D47" s="150" t="n">
        <v>0</v>
      </c>
      <c r="E47" s="140" t="n">
        <v>0</v>
      </c>
      <c r="F47" s="150" t="n">
        <v>0</v>
      </c>
      <c r="G47" s="150" t="n">
        <v>0</v>
      </c>
      <c r="H47" s="150" t="n">
        <v>0</v>
      </c>
      <c r="I47" s="150"/>
      <c r="J47" s="150"/>
      <c r="K47" s="150" t="n">
        <v>0</v>
      </c>
      <c r="L47" s="150" t="n">
        <v>0</v>
      </c>
      <c r="M47" s="150" t="n">
        <v>0</v>
      </c>
      <c r="N47" s="150" t="n">
        <v>0</v>
      </c>
      <c r="O47" s="150"/>
      <c r="P47" s="150"/>
      <c r="Q47" s="150"/>
      <c r="R47" s="150" t="n">
        <v>0</v>
      </c>
      <c r="S47" s="150" t="n">
        <v>0</v>
      </c>
      <c r="T47" s="150" t="n">
        <v>0</v>
      </c>
      <c r="U47" s="150" t="n">
        <v>0</v>
      </c>
      <c r="V47" s="150" t="n">
        <v>0</v>
      </c>
      <c r="X47" s="150"/>
      <c r="Y47" s="150" t="n">
        <v>0</v>
      </c>
      <c r="Z47" s="150" t="n">
        <f aca="false">+Input!$K$11</f>
        <v>0</v>
      </c>
      <c r="AA47" s="150"/>
      <c r="AB47" s="150"/>
      <c r="AC47" s="150"/>
      <c r="AD47" s="150"/>
      <c r="AE47" s="150"/>
      <c r="AF47" s="150"/>
      <c r="AG47" s="301"/>
      <c r="AH47" s="8"/>
      <c r="AI47" s="269" t="n">
        <v>4</v>
      </c>
      <c r="AJ47" s="270" t="s">
        <v>423</v>
      </c>
      <c r="AK47" s="8"/>
      <c r="AL47" s="132"/>
      <c r="AM47" s="9"/>
      <c r="AN47" s="10"/>
      <c r="AO47" s="8"/>
      <c r="AP47" s="8"/>
      <c r="AQ47" s="8"/>
      <c r="AR47" s="8"/>
      <c r="AS47" s="8"/>
      <c r="BB47" s="150" t="n">
        <f aca="false">+Input!$K$11</f>
        <v>0</v>
      </c>
    </row>
    <row r="48" customFormat="false" ht="12.75" hidden="false" customHeight="true" outlineLevel="0" collapsed="false">
      <c r="A48" s="276" t="s">
        <v>424</v>
      </c>
      <c r="B48" s="275" t="n">
        <f aca="false">SUM(C48:AG48)</f>
        <v>0</v>
      </c>
      <c r="C48" s="150"/>
      <c r="D48" s="150"/>
      <c r="F48" s="150"/>
      <c r="G48" s="150"/>
      <c r="H48" s="150"/>
      <c r="I48" s="150"/>
      <c r="J48" s="150"/>
      <c r="K48" s="150"/>
      <c r="L48" s="150"/>
      <c r="M48" s="150"/>
      <c r="N48" s="150"/>
      <c r="O48" s="150"/>
      <c r="P48" s="150"/>
      <c r="Q48" s="150"/>
      <c r="R48" s="150"/>
      <c r="S48" s="150"/>
      <c r="T48" s="150"/>
      <c r="U48" s="150"/>
      <c r="V48" s="150"/>
      <c r="X48" s="150"/>
      <c r="Y48" s="150"/>
      <c r="Z48" s="150"/>
      <c r="AA48" s="150"/>
      <c r="AB48" s="150"/>
      <c r="AC48" s="150"/>
      <c r="AD48" s="150"/>
      <c r="AE48" s="150"/>
      <c r="AF48" s="150"/>
      <c r="AG48" s="301"/>
      <c r="AH48" s="8"/>
      <c r="AI48" s="269" t="n">
        <v>5</v>
      </c>
      <c r="AJ48" s="270" t="s">
        <v>425</v>
      </c>
      <c r="AK48" s="8"/>
      <c r="AL48" s="132"/>
      <c r="AM48" s="150"/>
      <c r="AN48" s="277"/>
      <c r="AO48" s="132"/>
      <c r="AP48" s="132"/>
      <c r="AQ48" s="132"/>
      <c r="AR48" s="132"/>
      <c r="AS48" s="132"/>
      <c r="AT48" s="145"/>
      <c r="AU48" s="145"/>
      <c r="BB48" s="150"/>
    </row>
    <row r="49" customFormat="false" ht="12.75" hidden="false" customHeight="true" outlineLevel="0" collapsed="false">
      <c r="A49" s="276" t="s">
        <v>426</v>
      </c>
      <c r="B49" s="275" t="n">
        <f aca="false">SUM(C49:AG49)</f>
        <v>0</v>
      </c>
      <c r="C49" s="150"/>
      <c r="D49" s="150"/>
      <c r="F49" s="150"/>
      <c r="G49" s="150"/>
      <c r="H49" s="150"/>
      <c r="I49" s="150"/>
      <c r="J49" s="150"/>
      <c r="K49" s="150"/>
      <c r="L49" s="150"/>
      <c r="M49" s="150"/>
      <c r="N49" s="150"/>
      <c r="O49" s="150"/>
      <c r="P49" s="150"/>
      <c r="Q49" s="150"/>
      <c r="R49" s="150"/>
      <c r="S49" s="150"/>
      <c r="T49" s="150"/>
      <c r="U49" s="150"/>
      <c r="V49" s="150"/>
      <c r="X49" s="150"/>
      <c r="Y49" s="150"/>
      <c r="Z49" s="150"/>
      <c r="AA49" s="150"/>
      <c r="AB49" s="150"/>
      <c r="AC49" s="150"/>
      <c r="AD49" s="150"/>
      <c r="AE49" s="150"/>
      <c r="AF49" s="150"/>
      <c r="AG49" s="301"/>
      <c r="AH49" s="8"/>
      <c r="AI49" s="269" t="n">
        <v>6</v>
      </c>
      <c r="AJ49" s="270" t="s">
        <v>427</v>
      </c>
      <c r="AK49" s="8"/>
      <c r="AL49" s="132"/>
      <c r="AM49" s="150"/>
      <c r="AN49" s="277"/>
      <c r="AO49" s="132"/>
      <c r="AP49" s="132"/>
      <c r="AQ49" s="132"/>
      <c r="AR49" s="132"/>
      <c r="AS49" s="132"/>
      <c r="AT49" s="145"/>
      <c r="AU49" s="145"/>
      <c r="BB49" s="150"/>
    </row>
    <row r="50" customFormat="false" ht="12.75" hidden="false" customHeight="true" outlineLevel="0" collapsed="false">
      <c r="A50" s="276" t="s">
        <v>428</v>
      </c>
      <c r="B50" s="275" t="n">
        <f aca="false">SUM(C50:AG50)</f>
        <v>0</v>
      </c>
      <c r="C50" s="150"/>
      <c r="D50" s="150"/>
      <c r="F50" s="150"/>
      <c r="G50" s="150"/>
      <c r="H50" s="150"/>
      <c r="I50" s="150"/>
      <c r="J50" s="150"/>
      <c r="K50" s="150"/>
      <c r="L50" s="150"/>
      <c r="M50" s="150"/>
      <c r="N50" s="150"/>
      <c r="O50" s="150"/>
      <c r="P50" s="150"/>
      <c r="Q50" s="150"/>
      <c r="R50" s="150"/>
      <c r="S50" s="150"/>
      <c r="T50" s="150"/>
      <c r="U50" s="150"/>
      <c r="V50" s="150"/>
      <c r="X50" s="150"/>
      <c r="Y50" s="150"/>
      <c r="Z50" s="150"/>
      <c r="AA50" s="150"/>
      <c r="AB50" s="150"/>
      <c r="AC50" s="150"/>
      <c r="AD50" s="150"/>
      <c r="AE50" s="150"/>
      <c r="AF50" s="150"/>
      <c r="AG50" s="301"/>
      <c r="AH50" s="8"/>
      <c r="AI50" s="278" t="n">
        <v>7</v>
      </c>
      <c r="AJ50" s="279" t="s">
        <v>418</v>
      </c>
      <c r="AK50" s="8"/>
      <c r="AL50" s="9"/>
      <c r="AM50" s="9"/>
      <c r="AN50" s="277"/>
      <c r="AO50" s="132"/>
      <c r="AP50" s="132"/>
      <c r="AQ50" s="132"/>
      <c r="AR50" s="132"/>
      <c r="AS50" s="132"/>
      <c r="AT50" s="145"/>
      <c r="AU50" s="145"/>
      <c r="BB50" s="150"/>
    </row>
    <row r="51" customFormat="false" ht="12.75" hidden="false" customHeight="true" outlineLevel="0" collapsed="false">
      <c r="A51" s="276" t="s">
        <v>429</v>
      </c>
      <c r="B51" s="275" t="n">
        <f aca="false">SUM(C51:AG51)</f>
        <v>0</v>
      </c>
      <c r="C51" s="150"/>
      <c r="D51" s="150"/>
      <c r="F51" s="150"/>
      <c r="G51" s="150"/>
      <c r="H51" s="150"/>
      <c r="I51" s="150"/>
      <c r="J51" s="150"/>
      <c r="K51" s="150"/>
      <c r="L51" s="150"/>
      <c r="M51" s="150"/>
      <c r="N51" s="150"/>
      <c r="O51" s="150"/>
      <c r="P51" s="150"/>
      <c r="Q51" s="150"/>
      <c r="R51" s="150"/>
      <c r="S51" s="150"/>
      <c r="T51" s="150"/>
      <c r="U51" s="150"/>
      <c r="V51" s="150"/>
      <c r="X51" s="150"/>
      <c r="Y51" s="150"/>
      <c r="Z51" s="150"/>
      <c r="AA51" s="150"/>
      <c r="AB51" s="150"/>
      <c r="AC51" s="150"/>
      <c r="AD51" s="150"/>
      <c r="AE51" s="150"/>
      <c r="AF51" s="150"/>
      <c r="AG51" s="301"/>
      <c r="AH51" s="8"/>
      <c r="AI51" s="145"/>
      <c r="AJ51" s="8"/>
      <c r="AK51" s="8"/>
      <c r="AL51" s="9"/>
      <c r="AM51" s="9"/>
      <c r="AN51" s="10"/>
      <c r="AO51" s="8"/>
      <c r="AP51" s="8"/>
      <c r="AQ51" s="8"/>
      <c r="AR51" s="8"/>
      <c r="AS51" s="8"/>
      <c r="BB51" s="150"/>
    </row>
    <row r="52" customFormat="false" ht="12.75" hidden="false" customHeight="true" outlineLevel="0" collapsed="false">
      <c r="A52" s="276" t="s">
        <v>430</v>
      </c>
      <c r="B52" s="275" t="n">
        <f aca="false">SUM(C52:AG52)</f>
        <v>0</v>
      </c>
      <c r="C52" s="150"/>
      <c r="D52" s="150"/>
      <c r="F52" s="150"/>
      <c r="G52" s="150"/>
      <c r="H52" s="150"/>
      <c r="I52" s="150"/>
      <c r="J52" s="150"/>
      <c r="K52" s="150"/>
      <c r="L52" s="150"/>
      <c r="M52" s="150"/>
      <c r="N52" s="150"/>
      <c r="O52" s="150"/>
      <c r="P52" s="150"/>
      <c r="Q52" s="150"/>
      <c r="R52" s="150"/>
      <c r="S52" s="150"/>
      <c r="T52" s="150"/>
      <c r="U52" s="150"/>
      <c r="V52" s="150"/>
      <c r="X52" s="150"/>
      <c r="Y52" s="150"/>
      <c r="Z52" s="150"/>
      <c r="AA52" s="150"/>
      <c r="AB52" s="150"/>
      <c r="AC52" s="150"/>
      <c r="AD52" s="150"/>
      <c r="AE52" s="150"/>
      <c r="AF52" s="150"/>
      <c r="AG52" s="301"/>
      <c r="AH52" s="8"/>
      <c r="AI52" s="145"/>
      <c r="AJ52" s="8"/>
      <c r="AK52" s="8"/>
      <c r="AL52" s="9"/>
      <c r="AM52" s="9"/>
      <c r="AN52" s="10"/>
      <c r="AO52" s="8"/>
      <c r="AP52" s="8"/>
      <c r="AQ52" s="8"/>
      <c r="AR52" s="8"/>
      <c r="AS52" s="8"/>
      <c r="BB52" s="150"/>
    </row>
    <row r="53" customFormat="false" ht="12.75" hidden="false" customHeight="true" outlineLevel="0" collapsed="false">
      <c r="A53" s="218" t="s">
        <v>272</v>
      </c>
      <c r="B53" s="275" t="n">
        <f aca="false">SUM(C53:AG53)</f>
        <v>0</v>
      </c>
      <c r="C53" s="150"/>
      <c r="D53" s="150" t="n">
        <v>0</v>
      </c>
      <c r="E53" s="140" t="n">
        <v>0</v>
      </c>
      <c r="F53" s="150" t="n">
        <v>0</v>
      </c>
      <c r="G53" s="150" t="n">
        <v>0</v>
      </c>
      <c r="H53" s="150" t="n">
        <v>0</v>
      </c>
      <c r="I53" s="150"/>
      <c r="J53" s="150"/>
      <c r="K53" s="150" t="n">
        <v>0</v>
      </c>
      <c r="L53" s="150" t="n">
        <v>0</v>
      </c>
      <c r="M53" s="150" t="n">
        <v>0</v>
      </c>
      <c r="N53" s="150" t="n">
        <v>0</v>
      </c>
      <c r="O53" s="150"/>
      <c r="P53" s="150"/>
      <c r="Q53" s="150"/>
      <c r="R53" s="150" t="n">
        <v>0</v>
      </c>
      <c r="S53" s="150" t="n">
        <v>0</v>
      </c>
      <c r="T53" s="150" t="n">
        <v>0</v>
      </c>
      <c r="U53" s="150" t="n">
        <v>0</v>
      </c>
      <c r="V53" s="150" t="n">
        <v>0</v>
      </c>
      <c r="X53" s="150"/>
      <c r="Y53" s="150" t="n">
        <v>0</v>
      </c>
      <c r="Z53" s="150" t="n">
        <f aca="false">+Input!$K$13</f>
        <v>0</v>
      </c>
      <c r="AA53" s="150"/>
      <c r="AB53" s="150"/>
      <c r="AC53" s="150"/>
      <c r="AD53" s="150"/>
      <c r="AE53" s="150"/>
      <c r="AF53" s="150"/>
      <c r="AG53" s="301"/>
      <c r="AH53" s="8"/>
      <c r="AI53" s="280" t="s">
        <v>431</v>
      </c>
      <c r="AJ53" s="281"/>
      <c r="AK53" s="282"/>
      <c r="AL53" s="283"/>
      <c r="AM53" s="14"/>
      <c r="AN53" s="10"/>
      <c r="AO53" s="8"/>
      <c r="AP53" s="8"/>
      <c r="AQ53" s="8"/>
      <c r="AR53" s="8"/>
      <c r="AS53" s="8"/>
      <c r="BB53" s="150" t="n">
        <f aca="false">+Input!$K$13</f>
        <v>0</v>
      </c>
    </row>
    <row r="54" customFormat="false" ht="12.75" hidden="false" customHeight="true" outlineLevel="0" collapsed="false">
      <c r="A54" s="218" t="s">
        <v>273</v>
      </c>
      <c r="B54" s="275" t="n">
        <f aca="false">SUM(C54:AG54)</f>
        <v>0</v>
      </c>
      <c r="C54" s="150"/>
      <c r="D54" s="150" t="n">
        <v>0</v>
      </c>
      <c r="E54" s="140" t="n">
        <v>0</v>
      </c>
      <c r="F54" s="150" t="n">
        <v>0</v>
      </c>
      <c r="G54" s="150" t="n">
        <v>0</v>
      </c>
      <c r="H54" s="150" t="n">
        <v>0</v>
      </c>
      <c r="I54" s="150"/>
      <c r="J54" s="150"/>
      <c r="K54" s="150" t="n">
        <v>0</v>
      </c>
      <c r="L54" s="150" t="n">
        <v>0</v>
      </c>
      <c r="M54" s="150" t="n">
        <v>0</v>
      </c>
      <c r="N54" s="150" t="n">
        <v>0</v>
      </c>
      <c r="O54" s="150"/>
      <c r="P54" s="150"/>
      <c r="Q54" s="150"/>
      <c r="R54" s="150" t="n">
        <v>0</v>
      </c>
      <c r="S54" s="150" t="n">
        <v>0</v>
      </c>
      <c r="T54" s="150" t="n">
        <v>0</v>
      </c>
      <c r="U54" s="150" t="n">
        <v>0</v>
      </c>
      <c r="V54" s="150" t="n">
        <v>0</v>
      </c>
      <c r="X54" s="150"/>
      <c r="Y54" s="150" t="n">
        <v>0</v>
      </c>
      <c r="Z54" s="150" t="n">
        <f aca="false">+Input!$K$14</f>
        <v>0</v>
      </c>
      <c r="AA54" s="150"/>
      <c r="AB54" s="150"/>
      <c r="AC54" s="150"/>
      <c r="AD54" s="150"/>
      <c r="AE54" s="150"/>
      <c r="AF54" s="150"/>
      <c r="AG54" s="301"/>
      <c r="AH54" s="8"/>
      <c r="AI54" s="284" t="s">
        <v>432</v>
      </c>
      <c r="AJ54" s="285" t="s">
        <v>433</v>
      </c>
      <c r="AK54" s="286" t="s">
        <v>434</v>
      </c>
      <c r="AL54" s="287" t="s">
        <v>435</v>
      </c>
      <c r="AM54" s="288" t="s">
        <v>436</v>
      </c>
      <c r="AN54" s="10"/>
      <c r="AO54" s="8"/>
      <c r="AP54" s="8"/>
      <c r="AQ54" s="8"/>
      <c r="AR54" s="8"/>
      <c r="AS54" s="8"/>
      <c r="BB54" s="150" t="n">
        <f aca="false">+Input!$K$14</f>
        <v>0</v>
      </c>
    </row>
    <row r="55" customFormat="false" ht="12.75" hidden="false" customHeight="true" outlineLevel="0" collapsed="false">
      <c r="A55" s="218" t="s">
        <v>274</v>
      </c>
      <c r="B55" s="275" t="n">
        <f aca="false">SUM(C55:AG55)</f>
        <v>0</v>
      </c>
      <c r="C55" s="150"/>
      <c r="D55" s="150" t="n">
        <v>0</v>
      </c>
      <c r="E55" s="140" t="n">
        <v>0</v>
      </c>
      <c r="F55" s="150" t="n">
        <v>0</v>
      </c>
      <c r="G55" s="150" t="n">
        <v>0</v>
      </c>
      <c r="H55" s="150" t="n">
        <v>0</v>
      </c>
      <c r="I55" s="150"/>
      <c r="J55" s="150"/>
      <c r="K55" s="150" t="n">
        <v>0</v>
      </c>
      <c r="L55" s="150" t="n">
        <v>0</v>
      </c>
      <c r="M55" s="150" t="n">
        <v>0</v>
      </c>
      <c r="N55" s="150" t="n">
        <v>0</v>
      </c>
      <c r="O55" s="150"/>
      <c r="P55" s="150"/>
      <c r="Q55" s="150"/>
      <c r="R55" s="150" t="n">
        <v>0</v>
      </c>
      <c r="S55" s="150" t="n">
        <v>0</v>
      </c>
      <c r="T55" s="150" t="n">
        <v>0</v>
      </c>
      <c r="U55" s="150" t="n">
        <v>0</v>
      </c>
      <c r="V55" s="150" t="n">
        <v>0</v>
      </c>
      <c r="X55" s="150"/>
      <c r="Y55" s="150" t="n">
        <v>0</v>
      </c>
      <c r="Z55" s="150" t="n">
        <f aca="false">+Input!$K$15</f>
        <v>0</v>
      </c>
      <c r="AA55" s="150"/>
      <c r="AB55" s="150"/>
      <c r="AC55" s="150"/>
      <c r="AD55" s="150"/>
      <c r="AE55" s="150"/>
      <c r="AF55" s="150"/>
      <c r="AG55" s="301"/>
      <c r="AH55" s="8"/>
      <c r="AI55" s="289"/>
      <c r="AJ55" s="290"/>
      <c r="AK55" s="282"/>
      <c r="AL55" s="283"/>
      <c r="AM55" s="14"/>
      <c r="AN55" s="10"/>
      <c r="AO55" s="8"/>
      <c r="AP55" s="8"/>
      <c r="AQ55" s="8"/>
      <c r="AR55" s="8"/>
      <c r="AS55" s="8"/>
      <c r="BB55" s="150" t="n">
        <f aca="false">+Input!$K$15</f>
        <v>0</v>
      </c>
    </row>
    <row r="56" customFormat="false" ht="12.75" hidden="false" customHeight="true" outlineLevel="0" collapsed="false">
      <c r="A56" s="218" t="s">
        <v>275</v>
      </c>
      <c r="B56" s="275" t="n">
        <f aca="false">SUM(C56:AG56)</f>
        <v>0</v>
      </c>
      <c r="C56" s="150"/>
      <c r="D56" s="150" t="n">
        <v>0</v>
      </c>
      <c r="E56" s="140" t="n">
        <v>0</v>
      </c>
      <c r="F56" s="150" t="n">
        <v>0</v>
      </c>
      <c r="G56" s="150" t="n">
        <v>0</v>
      </c>
      <c r="H56" s="150" t="n">
        <v>0</v>
      </c>
      <c r="I56" s="150"/>
      <c r="J56" s="150"/>
      <c r="K56" s="150" t="n">
        <v>0</v>
      </c>
      <c r="L56" s="150" t="n">
        <v>0</v>
      </c>
      <c r="M56" s="150" t="n">
        <v>0</v>
      </c>
      <c r="N56" s="150" t="n">
        <v>0</v>
      </c>
      <c r="O56" s="150"/>
      <c r="P56" s="150"/>
      <c r="Q56" s="150"/>
      <c r="R56" s="150" t="n">
        <v>0</v>
      </c>
      <c r="S56" s="150" t="n">
        <v>0</v>
      </c>
      <c r="T56" s="150" t="n">
        <v>0</v>
      </c>
      <c r="U56" s="150" t="n">
        <v>0</v>
      </c>
      <c r="V56" s="150" t="n">
        <v>0</v>
      </c>
      <c r="X56" s="150"/>
      <c r="Y56" s="150" t="n">
        <v>0</v>
      </c>
      <c r="Z56" s="150" t="n">
        <f aca="false">+Input!$K$16</f>
        <v>0</v>
      </c>
      <c r="AA56" s="150"/>
      <c r="AB56" s="150"/>
      <c r="AC56" s="150"/>
      <c r="AD56" s="150"/>
      <c r="AE56" s="150"/>
      <c r="AF56" s="150"/>
      <c r="AG56" s="301"/>
      <c r="AH56" s="8"/>
      <c r="AI56" s="289"/>
      <c r="AJ56" s="290"/>
      <c r="AK56" s="282"/>
      <c r="AL56" s="283"/>
      <c r="AM56" s="14"/>
      <c r="AN56" s="10"/>
      <c r="AO56" s="8"/>
      <c r="AP56" s="8"/>
      <c r="AQ56" s="8"/>
      <c r="AR56" s="8"/>
      <c r="AS56" s="8"/>
      <c r="BB56" s="150" t="n">
        <f aca="false">+Input!$K$16</f>
        <v>0</v>
      </c>
    </row>
    <row r="57" customFormat="false" ht="12.75" hidden="false" customHeight="true" outlineLevel="0" collapsed="false">
      <c r="A57" s="276" t="s">
        <v>276</v>
      </c>
      <c r="B57" s="275" t="n">
        <f aca="false">SUM(C57:AG57)</f>
        <v>0</v>
      </c>
      <c r="C57" s="150"/>
      <c r="D57" s="150" t="n">
        <v>0</v>
      </c>
      <c r="E57" s="140" t="n">
        <v>0</v>
      </c>
      <c r="F57" s="150" t="n">
        <v>0</v>
      </c>
      <c r="G57" s="150" t="n">
        <v>0</v>
      </c>
      <c r="H57" s="150" t="n">
        <v>0</v>
      </c>
      <c r="I57" s="150"/>
      <c r="J57" s="150"/>
      <c r="K57" s="150" t="n">
        <v>0</v>
      </c>
      <c r="L57" s="150" t="n">
        <v>0</v>
      </c>
      <c r="M57" s="150" t="n">
        <v>0</v>
      </c>
      <c r="N57" s="150" t="n">
        <v>0</v>
      </c>
      <c r="O57" s="150"/>
      <c r="P57" s="150"/>
      <c r="Q57" s="150"/>
      <c r="R57" s="150" t="n">
        <v>0</v>
      </c>
      <c r="S57" s="150" t="n">
        <v>0</v>
      </c>
      <c r="T57" s="150" t="n">
        <v>0</v>
      </c>
      <c r="U57" s="150" t="n">
        <v>0</v>
      </c>
      <c r="V57" s="150" t="n">
        <v>0</v>
      </c>
      <c r="X57" s="150"/>
      <c r="Y57" s="150" t="n">
        <v>0</v>
      </c>
      <c r="Z57" s="150" t="n">
        <f aca="false">+Input!$K$17</f>
        <v>0</v>
      </c>
      <c r="AA57" s="150"/>
      <c r="AB57" s="150"/>
      <c r="AC57" s="150"/>
      <c r="AD57" s="150"/>
      <c r="AE57" s="150"/>
      <c r="AF57" s="150"/>
      <c r="AG57" s="301"/>
      <c r="AH57" s="8"/>
      <c r="AI57" s="289"/>
      <c r="AJ57" s="290"/>
      <c r="AK57" s="282"/>
      <c r="AL57" s="283"/>
      <c r="AM57" s="14"/>
      <c r="AN57" s="10"/>
      <c r="AO57" s="8"/>
      <c r="AP57" s="8"/>
      <c r="AQ57" s="8"/>
      <c r="AR57" s="8"/>
      <c r="AS57" s="8"/>
      <c r="BB57" s="150" t="n">
        <f aca="false">+Input!$K$17</f>
        <v>0</v>
      </c>
    </row>
    <row r="58" customFormat="false" ht="12.75" hidden="false" customHeight="true" outlineLevel="0" collapsed="false">
      <c r="A58" s="276" t="s">
        <v>438</v>
      </c>
      <c r="B58" s="275" t="n">
        <f aca="false">SUM(C58:AG58)</f>
        <v>0</v>
      </c>
      <c r="C58" s="150"/>
      <c r="D58" s="150" t="n">
        <v>0</v>
      </c>
      <c r="E58" s="140" t="n">
        <v>0</v>
      </c>
      <c r="F58" s="150" t="n">
        <v>0</v>
      </c>
      <c r="G58" s="150" t="n">
        <v>0</v>
      </c>
      <c r="H58" s="150" t="n">
        <v>0</v>
      </c>
      <c r="I58" s="150"/>
      <c r="J58" s="150"/>
      <c r="K58" s="150" t="n">
        <v>0</v>
      </c>
      <c r="L58" s="150" t="n">
        <v>0</v>
      </c>
      <c r="M58" s="150" t="n">
        <v>0</v>
      </c>
      <c r="N58" s="150" t="n">
        <v>0</v>
      </c>
      <c r="O58" s="150"/>
      <c r="P58" s="150"/>
      <c r="Q58" s="150"/>
      <c r="R58" s="150" t="n">
        <v>0</v>
      </c>
      <c r="S58" s="150" t="n">
        <v>0</v>
      </c>
      <c r="T58" s="150" t="n">
        <v>0</v>
      </c>
      <c r="U58" s="150" t="n">
        <v>0</v>
      </c>
      <c r="V58" s="150" t="n">
        <v>0</v>
      </c>
      <c r="X58" s="150"/>
      <c r="Y58" s="150" t="n">
        <v>0</v>
      </c>
      <c r="Z58" s="150" t="n">
        <f aca="false">+Input!$K$18</f>
        <v>0</v>
      </c>
      <c r="AA58" s="150"/>
      <c r="AB58" s="150"/>
      <c r="AC58" s="150"/>
      <c r="AD58" s="150"/>
      <c r="AE58" s="150"/>
      <c r="AF58" s="150"/>
      <c r="AG58" s="301"/>
      <c r="AH58" s="8"/>
      <c r="AI58" s="289"/>
      <c r="AJ58" s="290"/>
      <c r="AK58" s="282"/>
      <c r="AL58" s="283"/>
      <c r="AM58" s="14"/>
      <c r="AN58" s="277"/>
      <c r="AO58" s="132"/>
      <c r="AP58" s="132"/>
      <c r="AQ58" s="132"/>
      <c r="AR58" s="132"/>
      <c r="AS58" s="132"/>
      <c r="AT58" s="145"/>
      <c r="AU58" s="145"/>
      <c r="AV58" s="145"/>
      <c r="AW58" s="145"/>
      <c r="AX58" s="145"/>
      <c r="BB58" s="150" t="n">
        <f aca="false">+Input!$K$18</f>
        <v>0</v>
      </c>
    </row>
    <row r="59" customFormat="false" ht="12.75" hidden="false" customHeight="true" outlineLevel="0" collapsed="false">
      <c r="A59" s="276" t="s">
        <v>278</v>
      </c>
      <c r="B59" s="275" t="n">
        <f aca="false">SUM(C59:AG59)</f>
        <v>0</v>
      </c>
      <c r="C59" s="150"/>
      <c r="D59" s="150" t="n">
        <v>0</v>
      </c>
      <c r="E59" s="140" t="n">
        <v>0</v>
      </c>
      <c r="F59" s="150" t="n">
        <v>0</v>
      </c>
      <c r="G59" s="150" t="n">
        <v>0</v>
      </c>
      <c r="H59" s="150" t="n">
        <v>0</v>
      </c>
      <c r="I59" s="150"/>
      <c r="J59" s="150"/>
      <c r="K59" s="150" t="n">
        <v>0</v>
      </c>
      <c r="L59" s="150" t="n">
        <v>0</v>
      </c>
      <c r="M59" s="150" t="n">
        <v>0</v>
      </c>
      <c r="N59" s="150" t="n">
        <v>0</v>
      </c>
      <c r="O59" s="150"/>
      <c r="P59" s="150"/>
      <c r="Q59" s="150"/>
      <c r="R59" s="150" t="n">
        <v>0</v>
      </c>
      <c r="S59" s="150" t="n">
        <v>0</v>
      </c>
      <c r="T59" s="150" t="n">
        <v>0</v>
      </c>
      <c r="U59" s="150" t="n">
        <v>0</v>
      </c>
      <c r="V59" s="150" t="n">
        <v>0</v>
      </c>
      <c r="X59" s="150"/>
      <c r="Y59" s="150" t="n">
        <v>0</v>
      </c>
      <c r="Z59" s="150" t="n">
        <f aca="false">+Input!$K$19</f>
        <v>0</v>
      </c>
      <c r="AA59" s="150"/>
      <c r="AB59" s="150"/>
      <c r="AC59" s="150"/>
      <c r="AD59" s="150"/>
      <c r="AE59" s="150"/>
      <c r="AF59" s="150"/>
      <c r="AG59" s="301"/>
      <c r="AH59" s="8"/>
      <c r="AI59" s="289"/>
      <c r="AJ59" s="291"/>
      <c r="AK59" s="282"/>
      <c r="AL59" s="283"/>
      <c r="AM59" s="14"/>
      <c r="AN59" s="277"/>
      <c r="AO59" s="132"/>
      <c r="AP59" s="132"/>
      <c r="AQ59" s="132"/>
      <c r="AR59" s="132"/>
      <c r="AS59" s="132"/>
      <c r="AT59" s="145"/>
      <c r="AU59" s="145"/>
      <c r="AV59" s="145"/>
      <c r="AW59" s="145"/>
      <c r="AX59" s="145"/>
      <c r="BB59" s="150" t="n">
        <f aca="false">+Input!$K$19</f>
        <v>0</v>
      </c>
    </row>
    <row r="60" customFormat="false" ht="12.75" hidden="false" customHeight="true" outlineLevel="0" collapsed="false">
      <c r="A60" s="276" t="s">
        <v>279</v>
      </c>
      <c r="B60" s="275" t="n">
        <f aca="false">SUM(C60:AG60)</f>
        <v>0</v>
      </c>
      <c r="C60" s="150"/>
      <c r="D60" s="150" t="n">
        <v>0</v>
      </c>
      <c r="E60" s="140" t="n">
        <v>0</v>
      </c>
      <c r="F60" s="150" t="n">
        <v>0</v>
      </c>
      <c r="G60" s="150" t="n">
        <v>0</v>
      </c>
      <c r="H60" s="150" t="n">
        <v>0</v>
      </c>
      <c r="I60" s="150"/>
      <c r="J60" s="150"/>
      <c r="K60" s="150" t="n">
        <v>0</v>
      </c>
      <c r="L60" s="150" t="n">
        <v>0</v>
      </c>
      <c r="M60" s="150" t="n">
        <v>0</v>
      </c>
      <c r="N60" s="150" t="n">
        <v>0</v>
      </c>
      <c r="O60" s="150"/>
      <c r="P60" s="150"/>
      <c r="Q60" s="150"/>
      <c r="R60" s="150" t="n">
        <v>0</v>
      </c>
      <c r="S60" s="150" t="n">
        <v>0</v>
      </c>
      <c r="T60" s="150" t="n">
        <v>0</v>
      </c>
      <c r="U60" s="150" t="n">
        <v>0</v>
      </c>
      <c r="V60" s="150" t="n">
        <v>0</v>
      </c>
      <c r="X60" s="150"/>
      <c r="Y60" s="150" t="n">
        <v>0</v>
      </c>
      <c r="Z60" s="150" t="n">
        <f aca="false">+Input!$K$20</f>
        <v>0</v>
      </c>
      <c r="AA60" s="150"/>
      <c r="AB60" s="150"/>
      <c r="AC60" s="150"/>
      <c r="AD60" s="150"/>
      <c r="AE60" s="150"/>
      <c r="AF60" s="150"/>
      <c r="AG60" s="301"/>
      <c r="AH60" s="8"/>
      <c r="AI60" s="289"/>
      <c r="AJ60" s="290"/>
      <c r="AK60" s="282"/>
      <c r="AL60" s="283"/>
      <c r="AM60" s="14"/>
      <c r="AN60" s="277"/>
      <c r="AO60" s="132"/>
      <c r="AP60" s="132"/>
      <c r="AQ60" s="132"/>
      <c r="AR60" s="132"/>
      <c r="AS60" s="132"/>
      <c r="AT60" s="145"/>
      <c r="AU60" s="145"/>
      <c r="AV60" s="145"/>
      <c r="AW60" s="145"/>
      <c r="AX60" s="145"/>
      <c r="BB60" s="150" t="n">
        <f aca="false">+Input!$K$20</f>
        <v>0</v>
      </c>
    </row>
    <row r="61" customFormat="false" ht="12.75" hidden="false" customHeight="true" outlineLevel="0" collapsed="false">
      <c r="A61" s="276" t="s">
        <v>439</v>
      </c>
      <c r="B61" s="275" t="n">
        <f aca="false">SUM(C61:AG61)</f>
        <v>0</v>
      </c>
      <c r="C61" s="150"/>
      <c r="D61" s="150" t="n">
        <v>0</v>
      </c>
      <c r="E61" s="140" t="n">
        <v>0</v>
      </c>
      <c r="F61" s="150" t="n">
        <v>0</v>
      </c>
      <c r="G61" s="150" t="n">
        <v>0</v>
      </c>
      <c r="H61" s="150" t="n">
        <v>0</v>
      </c>
      <c r="I61" s="150"/>
      <c r="J61" s="150"/>
      <c r="K61" s="150" t="n">
        <v>0</v>
      </c>
      <c r="L61" s="150" t="n">
        <v>0</v>
      </c>
      <c r="M61" s="150" t="n">
        <v>0</v>
      </c>
      <c r="N61" s="150" t="n">
        <v>0</v>
      </c>
      <c r="O61" s="150"/>
      <c r="P61" s="150"/>
      <c r="Q61" s="150"/>
      <c r="R61" s="150" t="n">
        <v>0</v>
      </c>
      <c r="S61" s="150" t="n">
        <v>0</v>
      </c>
      <c r="T61" s="150" t="n">
        <v>0</v>
      </c>
      <c r="U61" s="150" t="n">
        <v>0</v>
      </c>
      <c r="V61" s="150" t="n">
        <v>0</v>
      </c>
      <c r="X61" s="150"/>
      <c r="Y61" s="150" t="n">
        <v>0</v>
      </c>
      <c r="Z61" s="150" t="n">
        <f aca="false">+Input!$K$21</f>
        <v>0</v>
      </c>
      <c r="AA61" s="150"/>
      <c r="AB61" s="150"/>
      <c r="AC61" s="150"/>
      <c r="AD61" s="150"/>
      <c r="AE61" s="150"/>
      <c r="AF61" s="150"/>
      <c r="AG61" s="301"/>
      <c r="AH61" s="8"/>
      <c r="AI61" s="289"/>
      <c r="AJ61" s="290"/>
      <c r="AK61" s="282"/>
      <c r="AL61" s="283"/>
      <c r="AM61" s="14"/>
      <c r="AN61" s="10"/>
      <c r="AO61" s="8"/>
      <c r="AP61" s="8"/>
      <c r="AQ61" s="8"/>
      <c r="AR61" s="8"/>
      <c r="AS61" s="8"/>
      <c r="BB61" s="150" t="n">
        <f aca="false">+Input!$K$21</f>
        <v>0</v>
      </c>
    </row>
    <row r="62" customFormat="false" ht="12.75" hidden="false" customHeight="true" outlineLevel="0" collapsed="false">
      <c r="A62" s="276" t="s">
        <v>281</v>
      </c>
      <c r="B62" s="275" t="n">
        <f aca="false">SUM(C62:AG62)</f>
        <v>0</v>
      </c>
      <c r="C62" s="150"/>
      <c r="D62" s="150"/>
      <c r="F62" s="150"/>
      <c r="G62" s="150"/>
      <c r="H62" s="150"/>
      <c r="I62" s="150"/>
      <c r="J62" s="150"/>
      <c r="K62" s="150"/>
      <c r="L62" s="150"/>
      <c r="M62" s="150"/>
      <c r="N62" s="150"/>
      <c r="O62" s="150"/>
      <c r="P62" s="150"/>
      <c r="Q62" s="150"/>
      <c r="R62" s="150"/>
      <c r="S62" s="150"/>
      <c r="T62" s="150"/>
      <c r="U62" s="150"/>
      <c r="V62" s="150"/>
      <c r="X62" s="150"/>
      <c r="Y62" s="150"/>
      <c r="Z62" s="150"/>
      <c r="AA62" s="150"/>
      <c r="AB62" s="150"/>
      <c r="AC62" s="150"/>
      <c r="AD62" s="150"/>
      <c r="AE62" s="150"/>
      <c r="AF62" s="150"/>
      <c r="AG62" s="301"/>
      <c r="AH62" s="8"/>
      <c r="AI62" s="292"/>
      <c r="AJ62" s="281"/>
      <c r="AK62" s="282"/>
      <c r="AL62" s="283"/>
      <c r="AM62" s="14"/>
      <c r="AN62" s="10"/>
      <c r="AO62" s="10"/>
      <c r="AP62" s="8"/>
      <c r="AQ62" s="8"/>
      <c r="AR62" s="8"/>
      <c r="AS62" s="8"/>
      <c r="BB62" s="150"/>
    </row>
    <row r="63" customFormat="false" ht="12.75" hidden="false" customHeight="true" outlineLevel="0" collapsed="false">
      <c r="A63" s="276" t="s">
        <v>393</v>
      </c>
      <c r="B63" s="275" t="n">
        <f aca="false">SUM(C63:AG63)</f>
        <v>0</v>
      </c>
      <c r="C63" s="150"/>
      <c r="D63" s="150"/>
      <c r="F63" s="150"/>
      <c r="G63" s="150"/>
      <c r="H63" s="443"/>
      <c r="I63" s="443"/>
      <c r="J63" s="150"/>
      <c r="K63" s="150"/>
      <c r="L63" s="150"/>
      <c r="M63" s="150"/>
      <c r="N63" s="150"/>
      <c r="O63" s="443"/>
      <c r="P63" s="443"/>
      <c r="Q63" s="150"/>
      <c r="R63" s="150"/>
      <c r="S63" s="150"/>
      <c r="T63" s="150"/>
      <c r="U63" s="150"/>
      <c r="V63" s="443"/>
      <c r="X63" s="150"/>
      <c r="Y63" s="150"/>
      <c r="Z63" s="150"/>
      <c r="AA63" s="150"/>
      <c r="AB63" s="150"/>
      <c r="AC63" s="443"/>
      <c r="AD63" s="443"/>
      <c r="AE63" s="150"/>
      <c r="AF63" s="443"/>
      <c r="AG63" s="468"/>
      <c r="AH63" s="8"/>
      <c r="AI63" s="293"/>
      <c r="AJ63" s="294"/>
      <c r="AK63" s="282"/>
      <c r="AL63" s="283"/>
      <c r="AM63" s="14"/>
      <c r="AN63" s="10"/>
      <c r="AO63" s="8"/>
      <c r="AP63" s="8"/>
      <c r="AQ63" s="8"/>
      <c r="AR63" s="8"/>
      <c r="AS63" s="8"/>
      <c r="BB63" s="150"/>
    </row>
    <row r="64" customFormat="false" ht="12.75" hidden="false" customHeight="true" outlineLevel="0" collapsed="false">
      <c r="A64" s="276" t="s">
        <v>440</v>
      </c>
      <c r="B64" s="275" t="n">
        <f aca="false">SUM(C64:AG64)</f>
        <v>0</v>
      </c>
      <c r="C64" s="150"/>
      <c r="D64" s="150"/>
      <c r="F64" s="150"/>
      <c r="G64" s="150"/>
      <c r="H64" s="150"/>
      <c r="I64" s="150"/>
      <c r="J64" s="150"/>
      <c r="K64" s="150"/>
      <c r="L64" s="150"/>
      <c r="M64" s="150"/>
      <c r="N64" s="150"/>
      <c r="O64" s="150"/>
      <c r="P64" s="150"/>
      <c r="Q64" s="150"/>
      <c r="R64" s="150"/>
      <c r="S64" s="150"/>
      <c r="T64" s="150"/>
      <c r="U64" s="150"/>
      <c r="V64" s="150"/>
      <c r="X64" s="150"/>
      <c r="Y64" s="150"/>
      <c r="Z64" s="150"/>
      <c r="AA64" s="150"/>
      <c r="AB64" s="150"/>
      <c r="AC64" s="150"/>
      <c r="AD64" s="150"/>
      <c r="AE64" s="150"/>
      <c r="AF64" s="150"/>
      <c r="AG64" s="301"/>
      <c r="AH64" s="8"/>
      <c r="AI64" s="295"/>
      <c r="AJ64" s="294"/>
      <c r="AK64" s="282"/>
      <c r="AL64" s="283"/>
      <c r="AM64" s="14"/>
      <c r="AN64" s="8"/>
      <c r="AO64" s="8"/>
      <c r="AP64" s="8"/>
      <c r="AQ64" s="8"/>
      <c r="AR64" s="8"/>
      <c r="AS64" s="8"/>
      <c r="BB64" s="150"/>
    </row>
    <row r="65" customFormat="false" ht="12.75" hidden="false" customHeight="true" outlineLevel="0" collapsed="false">
      <c r="A65" s="218" t="s">
        <v>441</v>
      </c>
      <c r="B65" s="275" t="n">
        <f aca="false">SUM(C65:AG65)</f>
        <v>0</v>
      </c>
      <c r="C65" s="150"/>
      <c r="D65" s="150"/>
      <c r="F65" s="150"/>
      <c r="G65" s="150"/>
      <c r="H65" s="150"/>
      <c r="I65" s="150"/>
      <c r="J65" s="150"/>
      <c r="K65" s="150"/>
      <c r="L65" s="150"/>
      <c r="M65" s="150"/>
      <c r="N65" s="150"/>
      <c r="O65" s="150"/>
      <c r="P65" s="150"/>
      <c r="Q65" s="150"/>
      <c r="R65" s="150"/>
      <c r="S65" s="150"/>
      <c r="T65" s="150"/>
      <c r="U65" s="150"/>
      <c r="V65" s="150"/>
      <c r="X65" s="150"/>
      <c r="Y65" s="150"/>
      <c r="Z65" s="150"/>
      <c r="AA65" s="150"/>
      <c r="AB65" s="150"/>
      <c r="AC65" s="150"/>
      <c r="AD65" s="150"/>
      <c r="AE65" s="150"/>
      <c r="AF65" s="150"/>
      <c r="AG65" s="301"/>
      <c r="AH65" s="8"/>
      <c r="AI65" s="296"/>
      <c r="AJ65" s="297"/>
      <c r="AK65" s="298"/>
      <c r="AL65" s="299"/>
      <c r="AM65" s="4"/>
      <c r="AN65" s="8"/>
      <c r="AO65" s="8"/>
      <c r="AP65" s="8"/>
      <c r="AQ65" s="8"/>
      <c r="AR65" s="8"/>
      <c r="AS65" s="8"/>
      <c r="BB65" s="150"/>
    </row>
    <row r="66" customFormat="false" ht="12.75" hidden="false" customHeight="true" outlineLevel="0" collapsed="false">
      <c r="A66" s="218" t="s">
        <v>442</v>
      </c>
      <c r="B66" s="275" t="n">
        <f aca="false">SUM(C66:AG66)</f>
        <v>0</v>
      </c>
      <c r="C66" s="150"/>
      <c r="D66" s="150"/>
      <c r="F66" s="150"/>
      <c r="G66" s="150"/>
      <c r="H66" s="150"/>
      <c r="I66" s="150"/>
      <c r="J66" s="150"/>
      <c r="K66" s="150"/>
      <c r="L66" s="150"/>
      <c r="M66" s="150"/>
      <c r="N66" s="150"/>
      <c r="O66" s="150"/>
      <c r="P66" s="150"/>
      <c r="Q66" s="150"/>
      <c r="R66" s="150"/>
      <c r="S66" s="150"/>
      <c r="T66" s="150"/>
      <c r="U66" s="150"/>
      <c r="V66" s="150"/>
      <c r="X66" s="150"/>
      <c r="Y66" s="150"/>
      <c r="Z66" s="150"/>
      <c r="AA66" s="150"/>
      <c r="AB66" s="150"/>
      <c r="AC66" s="150"/>
      <c r="AD66" s="150"/>
      <c r="AE66" s="150"/>
      <c r="AF66" s="150"/>
      <c r="AG66" s="301"/>
      <c r="AH66" s="8"/>
      <c r="AI66" s="296"/>
      <c r="AJ66" s="297"/>
      <c r="AK66" s="298"/>
      <c r="AL66" s="299"/>
      <c r="AM66" s="4"/>
      <c r="AN66" s="8"/>
      <c r="AO66" s="8"/>
      <c r="AP66" s="8"/>
      <c r="AQ66" s="8"/>
      <c r="AR66" s="8"/>
      <c r="AS66" s="8"/>
      <c r="BB66" s="150"/>
    </row>
    <row r="67" customFormat="false" ht="12.75" hidden="false" customHeight="true" outlineLevel="0" collapsed="false">
      <c r="A67" s="218" t="s">
        <v>443</v>
      </c>
      <c r="B67" s="275" t="n">
        <f aca="false">SUM(C67:AG67)</f>
        <v>0</v>
      </c>
      <c r="C67" s="150"/>
      <c r="D67" s="150"/>
      <c r="F67" s="150"/>
      <c r="G67" s="150"/>
      <c r="H67" s="150"/>
      <c r="I67" s="150"/>
      <c r="J67" s="150"/>
      <c r="K67" s="150"/>
      <c r="L67" s="150"/>
      <c r="M67" s="150"/>
      <c r="N67" s="150"/>
      <c r="O67" s="150"/>
      <c r="P67" s="150"/>
      <c r="Q67" s="150"/>
      <c r="R67" s="150"/>
      <c r="S67" s="150"/>
      <c r="T67" s="150"/>
      <c r="U67" s="150"/>
      <c r="V67" s="150"/>
      <c r="X67" s="150"/>
      <c r="Y67" s="150"/>
      <c r="Z67" s="150"/>
      <c r="AA67" s="150"/>
      <c r="AB67" s="150"/>
      <c r="AC67" s="150"/>
      <c r="AD67" s="150"/>
      <c r="AE67" s="150"/>
      <c r="AF67" s="150"/>
      <c r="AG67" s="301"/>
      <c r="AH67" s="8"/>
      <c r="AI67" s="296"/>
      <c r="AJ67" s="297"/>
      <c r="AK67" s="298"/>
      <c r="AL67" s="299"/>
      <c r="AM67" s="4"/>
      <c r="AN67" s="8"/>
      <c r="AO67" s="8"/>
      <c r="AP67" s="8"/>
      <c r="AQ67" s="8"/>
      <c r="AR67" s="8"/>
      <c r="AS67" s="8"/>
      <c r="BB67" s="150"/>
    </row>
    <row r="68" customFormat="false" ht="12.75" hidden="false" customHeight="true" outlineLevel="0" collapsed="false">
      <c r="A68" s="218" t="s">
        <v>444</v>
      </c>
      <c r="B68" s="275" t="n">
        <f aca="false">SUM(C68:AG68)</f>
        <v>0</v>
      </c>
      <c r="C68" s="150"/>
      <c r="D68" s="150"/>
      <c r="F68" s="150"/>
      <c r="G68" s="150"/>
      <c r="H68" s="150"/>
      <c r="I68" s="0"/>
      <c r="J68" s="150"/>
      <c r="K68" s="150"/>
      <c r="L68" s="150"/>
      <c r="M68" s="150"/>
      <c r="N68" s="150"/>
      <c r="O68" s="150"/>
      <c r="P68" s="150"/>
      <c r="Q68" s="150"/>
      <c r="R68" s="150"/>
      <c r="S68" s="150"/>
      <c r="T68" s="150"/>
      <c r="U68" s="150"/>
      <c r="V68" s="150"/>
      <c r="W68" s="150"/>
      <c r="X68" s="150"/>
      <c r="Y68" s="150"/>
      <c r="Z68" s="150"/>
      <c r="AA68" s="150"/>
      <c r="AB68" s="150"/>
      <c r="AC68" s="150"/>
      <c r="AD68" s="150"/>
      <c r="AE68" s="150"/>
      <c r="AF68" s="150"/>
      <c r="AG68" s="301"/>
      <c r="AH68" s="8"/>
      <c r="AI68" s="296"/>
      <c r="AJ68" s="297"/>
      <c r="AK68" s="298"/>
      <c r="AL68" s="299"/>
      <c r="AM68" s="4"/>
      <c r="AN68" s="8"/>
      <c r="AO68" s="8"/>
      <c r="AP68" s="8"/>
      <c r="AQ68" s="8"/>
      <c r="AR68" s="8"/>
      <c r="AS68" s="8"/>
      <c r="BB68" s="150"/>
    </row>
    <row r="69" customFormat="false" ht="12.75" hidden="false" customHeight="true" outlineLevel="0" collapsed="false">
      <c r="A69" s="276" t="s">
        <v>445</v>
      </c>
      <c r="B69" s="275" t="n">
        <f aca="false">SUM(C69:AG69)</f>
        <v>0</v>
      </c>
      <c r="C69" s="150"/>
      <c r="D69" s="150"/>
      <c r="F69" s="150"/>
      <c r="G69" s="150"/>
      <c r="H69" s="150"/>
      <c r="I69" s="0"/>
      <c r="J69" s="150"/>
      <c r="K69" s="150"/>
      <c r="L69" s="150"/>
      <c r="M69" s="150"/>
      <c r="N69" s="150"/>
      <c r="O69" s="150"/>
      <c r="P69" s="150"/>
      <c r="Q69" s="150"/>
      <c r="R69" s="150"/>
      <c r="S69" s="150"/>
      <c r="T69" s="150"/>
      <c r="U69" s="150"/>
      <c r="V69" s="150"/>
      <c r="W69" s="150"/>
      <c r="X69" s="150"/>
      <c r="Y69" s="150"/>
      <c r="Z69" s="150"/>
      <c r="AA69" s="150"/>
      <c r="AB69" s="150"/>
      <c r="AC69" s="150"/>
      <c r="AD69" s="150"/>
      <c r="AE69" s="150"/>
      <c r="AF69" s="150"/>
      <c r="AG69" s="301"/>
      <c r="AH69" s="8"/>
      <c r="AI69" s="296"/>
      <c r="AJ69" s="297"/>
      <c r="AK69" s="298"/>
      <c r="AL69" s="299"/>
      <c r="AM69" s="4"/>
      <c r="AN69" s="8"/>
      <c r="AO69" s="8"/>
      <c r="AP69" s="8"/>
      <c r="AQ69" s="8"/>
      <c r="AR69" s="8"/>
      <c r="AS69" s="8"/>
      <c r="BB69" s="150"/>
    </row>
    <row r="70" customFormat="false" ht="12.75" hidden="false" customHeight="true" outlineLevel="0" collapsed="false">
      <c r="A70" s="218" t="s">
        <v>446</v>
      </c>
      <c r="B70" s="275" t="n">
        <f aca="false">SUM(C70:AG70)</f>
        <v>0</v>
      </c>
      <c r="H70" s="150"/>
      <c r="I70" s="0"/>
      <c r="O70" s="150"/>
      <c r="P70" s="150"/>
      <c r="V70" s="150"/>
      <c r="W70" s="150"/>
      <c r="AC70" s="150"/>
      <c r="AD70" s="150"/>
      <c r="AF70" s="150"/>
      <c r="AG70" s="301"/>
      <c r="AH70" s="8"/>
      <c r="AI70" s="296"/>
      <c r="AJ70" s="297"/>
      <c r="AK70" s="298"/>
      <c r="AL70" s="299"/>
      <c r="AM70" s="4"/>
      <c r="AN70" s="8"/>
      <c r="AO70" s="8"/>
      <c r="AP70" s="8"/>
      <c r="AQ70" s="8"/>
      <c r="AR70" s="8"/>
      <c r="AS70" s="8"/>
    </row>
    <row r="71" customFormat="false" ht="12.75" hidden="false" customHeight="true" outlineLevel="0" collapsed="false">
      <c r="A71" s="218" t="s">
        <v>447</v>
      </c>
      <c r="B71" s="275" t="s">
        <v>448</v>
      </c>
      <c r="C71" s="150"/>
      <c r="H71" s="150"/>
      <c r="I71" s="0"/>
      <c r="O71" s="150"/>
      <c r="P71" s="150"/>
      <c r="V71" s="150"/>
      <c r="W71" s="150"/>
      <c r="AC71" s="150"/>
      <c r="AD71" s="150"/>
      <c r="AF71" s="150"/>
      <c r="AG71" s="301"/>
      <c r="AH71" s="8"/>
      <c r="AJ71" s="8"/>
      <c r="AK71" s="8"/>
      <c r="AL71" s="132"/>
      <c r="AM71" s="9"/>
    </row>
    <row r="72" customFormat="false" ht="12.75" hidden="false" customHeight="true" outlineLevel="0" collapsed="false">
      <c r="A72" s="218"/>
      <c r="B72" s="300" t="s">
        <v>449</v>
      </c>
      <c r="C72" s="9"/>
      <c r="H72" s="9"/>
      <c r="I72" s="0"/>
      <c r="O72" s="9"/>
      <c r="P72" s="9"/>
      <c r="V72" s="9"/>
      <c r="W72" s="9"/>
      <c r="AC72" s="9"/>
      <c r="AD72" s="9"/>
      <c r="AF72" s="9"/>
      <c r="AG72" s="303"/>
      <c r="AH72" s="8"/>
      <c r="AJ72" s="8"/>
      <c r="AK72" s="8"/>
      <c r="AL72" s="132"/>
      <c r="AM72" s="9"/>
    </row>
    <row r="73" customFormat="false" ht="12.75" hidden="false" customHeight="true" outlineLevel="0" collapsed="false">
      <c r="A73" s="218" t="s">
        <v>450</v>
      </c>
      <c r="B73" s="275" t="n">
        <f aca="false">E22</f>
        <v>0</v>
      </c>
      <c r="C73" s="150"/>
      <c r="H73" s="150"/>
      <c r="I73" s="150"/>
      <c r="O73" s="150"/>
      <c r="P73" s="150"/>
      <c r="V73" s="150"/>
      <c r="W73" s="150"/>
      <c r="AC73" s="150"/>
      <c r="AD73" s="150"/>
      <c r="AF73" s="150"/>
      <c r="AG73" s="301"/>
      <c r="AH73" s="8"/>
      <c r="AJ73" s="8"/>
      <c r="AK73" s="8"/>
      <c r="AL73" s="132"/>
      <c r="AM73" s="9"/>
    </row>
    <row r="74" customFormat="false" ht="12.75" hidden="false" customHeight="true" outlineLevel="0" collapsed="false">
      <c r="A74" s="218" t="s">
        <v>451</v>
      </c>
      <c r="B74" s="275" t="n">
        <f aca="false">SUM(C74:AG74)</f>
        <v>0</v>
      </c>
      <c r="C74" s="150"/>
      <c r="D74" s="150"/>
      <c r="E74" s="150"/>
      <c r="F74" s="150"/>
      <c r="G74" s="150"/>
      <c r="H74" s="150"/>
      <c r="I74" s="150"/>
      <c r="J74" s="150"/>
      <c r="K74" s="150"/>
      <c r="L74" s="150"/>
      <c r="M74" s="0"/>
      <c r="N74" s="150"/>
      <c r="O74" s="150"/>
      <c r="P74" s="150"/>
      <c r="Q74" s="150"/>
      <c r="R74" s="150"/>
      <c r="S74" s="150"/>
      <c r="T74" s="150"/>
      <c r="U74" s="150"/>
      <c r="V74" s="150"/>
      <c r="W74" s="150"/>
      <c r="X74" s="150"/>
      <c r="Y74" s="150"/>
      <c r="Z74" s="150"/>
      <c r="AA74" s="150"/>
      <c r="AB74" s="150"/>
      <c r="AC74" s="150"/>
      <c r="AD74" s="150"/>
      <c r="AE74" s="150"/>
      <c r="AF74" s="150"/>
      <c r="AG74" s="301"/>
      <c r="AH74" s="8"/>
      <c r="AJ74" s="8"/>
      <c r="AK74" s="8"/>
      <c r="AL74" s="132"/>
      <c r="AM74" s="9"/>
    </row>
    <row r="75" customFormat="false" ht="12.75" hidden="false" customHeight="true" outlineLevel="0" collapsed="false">
      <c r="A75" s="218"/>
      <c r="B75" s="302"/>
      <c r="C75" s="9"/>
      <c r="D75" s="9"/>
      <c r="E75" s="9"/>
      <c r="F75" s="9"/>
      <c r="G75" s="9"/>
      <c r="H75" s="9"/>
      <c r="I75" s="9"/>
      <c r="J75" s="9"/>
      <c r="K75" s="9"/>
      <c r="L75" s="9"/>
      <c r="M75" s="9"/>
      <c r="N75" s="9"/>
      <c r="O75" s="9"/>
      <c r="P75" s="9"/>
      <c r="Q75" s="9"/>
      <c r="R75" s="9"/>
      <c r="S75" s="9"/>
      <c r="T75" s="9"/>
      <c r="U75" s="9"/>
      <c r="V75" s="9"/>
      <c r="W75" s="9"/>
      <c r="X75" s="9"/>
      <c r="Y75" s="9"/>
      <c r="Z75" s="9"/>
      <c r="AA75" s="9"/>
      <c r="AB75" s="9"/>
      <c r="AC75" s="9"/>
      <c r="AD75" s="9"/>
      <c r="AE75" s="9"/>
      <c r="AF75" s="9"/>
      <c r="AG75" s="303"/>
      <c r="AH75" s="8"/>
      <c r="AJ75" s="8"/>
      <c r="AK75" s="8"/>
      <c r="AL75" s="132"/>
      <c r="AM75" s="9"/>
    </row>
    <row r="76" customFormat="false" ht="12.75" hidden="false" customHeight="true" outlineLevel="0" collapsed="false">
      <c r="A76" s="304" t="s">
        <v>452</v>
      </c>
      <c r="B76" s="305" t="n">
        <f aca="false">SUM(B47:B71)-B61-B68-B69-B58-B59</f>
        <v>0</v>
      </c>
      <c r="C76" s="306"/>
      <c r="D76" s="306"/>
      <c r="E76" s="306"/>
      <c r="F76" s="306"/>
      <c r="G76" s="306"/>
      <c r="H76" s="306"/>
      <c r="I76" s="306"/>
      <c r="J76" s="306"/>
      <c r="K76" s="306"/>
      <c r="L76" s="306"/>
      <c r="M76" s="306"/>
      <c r="N76" s="306"/>
      <c r="O76" s="306"/>
      <c r="P76" s="306"/>
      <c r="Q76" s="306"/>
      <c r="R76" s="306"/>
      <c r="S76" s="306"/>
      <c r="T76" s="306"/>
      <c r="U76" s="306"/>
      <c r="V76" s="306"/>
      <c r="W76" s="306"/>
      <c r="X76" s="306"/>
      <c r="Y76" s="306"/>
      <c r="Z76" s="306"/>
      <c r="AA76" s="306"/>
      <c r="AB76" s="306"/>
      <c r="AC76" s="306"/>
      <c r="AD76" s="306"/>
      <c r="AE76" s="306"/>
      <c r="AF76" s="306"/>
      <c r="AG76" s="307"/>
      <c r="AH76" s="8"/>
      <c r="AJ76" s="8"/>
      <c r="AK76" s="8"/>
      <c r="AL76" s="132"/>
      <c r="AM76" s="9"/>
    </row>
    <row r="77" customFormat="false" ht="12.75" hidden="false" customHeight="true" outlineLevel="0" collapsed="false">
      <c r="A77" s="8"/>
      <c r="B77" s="8"/>
      <c r="C77" s="8"/>
      <c r="D77" s="8"/>
      <c r="E77" s="8"/>
      <c r="F77" s="8"/>
      <c r="G77" s="8"/>
      <c r="H77" s="8"/>
      <c r="I77" s="8"/>
      <c r="J77" s="8"/>
      <c r="K77" s="8"/>
      <c r="L77" s="8"/>
      <c r="M77" s="8"/>
      <c r="N77" s="8"/>
      <c r="O77" s="8"/>
      <c r="P77" s="8"/>
      <c r="Q77" s="8"/>
      <c r="R77" s="8"/>
      <c r="S77" s="8"/>
      <c r="T77" s="8"/>
      <c r="U77" s="8"/>
      <c r="V77" s="8"/>
      <c r="W77" s="8"/>
      <c r="X77" s="8"/>
      <c r="Y77" s="8"/>
      <c r="Z77" s="8"/>
      <c r="AA77" s="8"/>
      <c r="AB77" s="8"/>
      <c r="AC77" s="8"/>
      <c r="AD77" s="8"/>
      <c r="AE77" s="8"/>
      <c r="AF77" s="8"/>
      <c r="AG77" s="8"/>
      <c r="AH77" s="8"/>
      <c r="AJ77" s="8"/>
      <c r="AK77" s="8"/>
      <c r="AL77" s="132"/>
      <c r="AM77" s="9"/>
    </row>
    <row r="78" customFormat="false" ht="12.75" hidden="false" customHeight="true" outlineLevel="0" collapsed="false">
      <c r="A78" s="87"/>
      <c r="B78" s="308"/>
      <c r="AH78" s="87"/>
      <c r="AJ78" s="87"/>
      <c r="AK78" s="150"/>
      <c r="AL78" s="132"/>
      <c r="AM78" s="9"/>
    </row>
    <row r="79" customFormat="false" ht="12.75" hidden="false" customHeight="true" outlineLevel="0" collapsed="false">
      <c r="A79" s="252" t="s">
        <v>453</v>
      </c>
      <c r="B79" s="252"/>
      <c r="AH79" s="87"/>
      <c r="AJ79" s="87"/>
      <c r="AK79" s="150"/>
      <c r="AL79" s="132"/>
      <c r="AM79" s="9"/>
    </row>
    <row r="80" customFormat="false" ht="12.75" hidden="false" customHeight="true" outlineLevel="0" collapsed="false">
      <c r="A80" s="87"/>
      <c r="B80" s="308"/>
      <c r="AH80" s="87"/>
      <c r="AJ80" s="87"/>
      <c r="AK80" s="150"/>
      <c r="AL80" s="132"/>
      <c r="AM80" s="9"/>
    </row>
    <row r="81" customFormat="false" ht="12.75" hidden="false" customHeight="true" outlineLevel="0" collapsed="false">
      <c r="A81" s="255"/>
      <c r="B81" s="256" t="s">
        <v>414</v>
      </c>
      <c r="C81" s="257" t="n">
        <f aca="false">SUM(C85:C101)</f>
        <v>0</v>
      </c>
      <c r="D81" s="257" t="n">
        <f aca="false">SUM(D85:D101)</f>
        <v>0</v>
      </c>
      <c r="E81" s="257" t="n">
        <f aca="false">SUM(E85:E101)</f>
        <v>0</v>
      </c>
      <c r="F81" s="257" t="n">
        <f aca="false">SUM(F85:F101)</f>
        <v>0</v>
      </c>
      <c r="G81" s="257" t="n">
        <f aca="false">SUM(G85:G101)</f>
        <v>0</v>
      </c>
      <c r="H81" s="257" t="n">
        <f aca="false">SUM(H85:H101)</f>
        <v>0</v>
      </c>
      <c r="I81" s="257" t="n">
        <f aca="false">SUM(I85:I101)</f>
        <v>0</v>
      </c>
      <c r="J81" s="257" t="n">
        <f aca="false">SUM(J85:J101)</f>
        <v>0</v>
      </c>
      <c r="K81" s="257" t="n">
        <f aca="false">SUM(K85:K101)</f>
        <v>0</v>
      </c>
      <c r="L81" s="257" t="n">
        <f aca="false">SUM(L85:L101)</f>
        <v>0</v>
      </c>
      <c r="M81" s="257" t="n">
        <f aca="false">SUM(M85:M101)</f>
        <v>0</v>
      </c>
      <c r="N81" s="257" t="n">
        <f aca="false">SUM(N85:N101)</f>
        <v>0</v>
      </c>
      <c r="O81" s="257" t="n">
        <f aca="false">SUM(O85:O101)</f>
        <v>0</v>
      </c>
      <c r="P81" s="257" t="n">
        <f aca="false">SUM(P85:P101)</f>
        <v>0</v>
      </c>
      <c r="Q81" s="257" t="n">
        <f aca="false">SUM(Q85:Q101)</f>
        <v>0</v>
      </c>
      <c r="R81" s="257" t="n">
        <f aca="false">SUM(R85:R101)</f>
        <v>0</v>
      </c>
      <c r="S81" s="257" t="n">
        <f aca="false">SUM(S85:S101)</f>
        <v>0</v>
      </c>
      <c r="T81" s="257" t="n">
        <f aca="false">SUM(T85:T101)</f>
        <v>0</v>
      </c>
      <c r="U81" s="257" t="n">
        <f aca="false">SUM(U85:U101)</f>
        <v>0</v>
      </c>
      <c r="V81" s="257" t="n">
        <f aca="false">SUM(V85:V101)</f>
        <v>0</v>
      </c>
      <c r="W81" s="257" t="n">
        <f aca="false">SUM(W85:W101)</f>
        <v>0</v>
      </c>
      <c r="X81" s="257" t="n">
        <f aca="false">SUM(X85:X101)</f>
        <v>0</v>
      </c>
      <c r="Y81" s="257" t="n">
        <f aca="false">SUM(Y85:Y101)</f>
        <v>0</v>
      </c>
      <c r="Z81" s="257" t="n">
        <f aca="false">SUM(Z85:Z101)</f>
        <v>0</v>
      </c>
      <c r="AA81" s="257" t="n">
        <f aca="false">SUM(AA85:AA101)</f>
        <v>0</v>
      </c>
      <c r="AB81" s="257" t="n">
        <f aca="false">SUM(AB85:AB101)</f>
        <v>0</v>
      </c>
      <c r="AC81" s="257" t="n">
        <f aca="false">SUM(AC85:AC101)</f>
        <v>0</v>
      </c>
      <c r="AD81" s="257" t="n">
        <f aca="false">SUM(AD85:AD101)</f>
        <v>0</v>
      </c>
      <c r="AE81" s="257" t="n">
        <f aca="false">SUM(AE85:AE101)</f>
        <v>0</v>
      </c>
      <c r="AF81" s="257" t="n">
        <f aca="false">SUM(AF85:AF101)</f>
        <v>0</v>
      </c>
      <c r="AG81" s="257" t="n">
        <f aca="false">SUM(AG85:AG101)</f>
        <v>0</v>
      </c>
      <c r="AH81" s="8"/>
      <c r="AI81" s="309"/>
      <c r="AJ81" s="310"/>
      <c r="AK81" s="8"/>
      <c r="AL81" s="22"/>
      <c r="AN81" s="8"/>
      <c r="AO81" s="8"/>
      <c r="AP81" s="8"/>
      <c r="AQ81" s="8"/>
      <c r="AR81" s="8"/>
      <c r="AS81" s="8"/>
    </row>
    <row r="82" customFormat="false" ht="12.75" hidden="false" customHeight="true" outlineLevel="0" collapsed="false">
      <c r="A82" s="260" t="s">
        <v>322</v>
      </c>
      <c r="B82" s="261" t="n">
        <f aca="false">B44</f>
        <v>36982</v>
      </c>
      <c r="C82" s="262" t="n">
        <f aca="false">C44</f>
        <v>36982</v>
      </c>
      <c r="D82" s="262" t="n">
        <f aca="false">D44</f>
        <v>36983</v>
      </c>
      <c r="E82" s="262" t="n">
        <f aca="false">E44</f>
        <v>36984</v>
      </c>
      <c r="F82" s="262" t="n">
        <f aca="false">F44</f>
        <v>36985</v>
      </c>
      <c r="G82" s="262" t="n">
        <f aca="false">G44</f>
        <v>36986</v>
      </c>
      <c r="H82" s="262" t="n">
        <f aca="false">H44</f>
        <v>36987</v>
      </c>
      <c r="I82" s="262" t="n">
        <f aca="false">I44</f>
        <v>36988</v>
      </c>
      <c r="J82" s="262" t="n">
        <f aca="false">J44</f>
        <v>36989</v>
      </c>
      <c r="K82" s="262" t="n">
        <f aca="false">K44</f>
        <v>36990</v>
      </c>
      <c r="L82" s="262" t="n">
        <f aca="false">L44</f>
        <v>36991</v>
      </c>
      <c r="M82" s="262" t="n">
        <f aca="false">M44</f>
        <v>36992</v>
      </c>
      <c r="N82" s="262" t="n">
        <f aca="false">N44</f>
        <v>36993</v>
      </c>
      <c r="O82" s="262" t="n">
        <f aca="false">O44</f>
        <v>36994</v>
      </c>
      <c r="P82" s="262" t="n">
        <f aca="false">P44</f>
        <v>36995</v>
      </c>
      <c r="Q82" s="262" t="n">
        <f aca="false">Q44</f>
        <v>36996</v>
      </c>
      <c r="R82" s="262" t="n">
        <f aca="false">R44</f>
        <v>36997</v>
      </c>
      <c r="S82" s="262" t="n">
        <f aca="false">S44</f>
        <v>36998</v>
      </c>
      <c r="T82" s="262" t="n">
        <f aca="false">T44</f>
        <v>36999</v>
      </c>
      <c r="U82" s="262" t="n">
        <f aca="false">U44</f>
        <v>37000</v>
      </c>
      <c r="V82" s="262" t="n">
        <f aca="false">V44</f>
        <v>37001</v>
      </c>
      <c r="W82" s="262" t="n">
        <f aca="false">W44</f>
        <v>37002</v>
      </c>
      <c r="X82" s="262" t="n">
        <f aca="false">X44</f>
        <v>37003</v>
      </c>
      <c r="Y82" s="262" t="n">
        <f aca="false">Y44</f>
        <v>37004</v>
      </c>
      <c r="Z82" s="262" t="n">
        <f aca="false">Z44</f>
        <v>37005</v>
      </c>
      <c r="AA82" s="262" t="n">
        <f aca="false">AA44</f>
        <v>37006</v>
      </c>
      <c r="AB82" s="262" t="n">
        <f aca="false">AB44</f>
        <v>37007</v>
      </c>
      <c r="AC82" s="262" t="n">
        <f aca="false">AC44</f>
        <v>37008</v>
      </c>
      <c r="AD82" s="262" t="n">
        <f aca="false">AD44</f>
        <v>37009</v>
      </c>
      <c r="AE82" s="262" t="n">
        <f aca="false">AE44</f>
        <v>37010</v>
      </c>
      <c r="AF82" s="262" t="n">
        <f aca="false">AF44</f>
        <v>37011</v>
      </c>
      <c r="AG82" s="262" t="n">
        <f aca="false">AG44</f>
        <v>37012</v>
      </c>
      <c r="AH82" s="263"/>
      <c r="AI82" s="309"/>
      <c r="AJ82" s="311"/>
      <c r="AK82" s="263"/>
      <c r="AL82" s="266"/>
      <c r="AM82" s="263"/>
      <c r="AN82" s="263"/>
      <c r="AO82" s="263"/>
      <c r="AP82" s="263"/>
      <c r="AQ82" s="263"/>
      <c r="AR82" s="263"/>
      <c r="AS82" s="263"/>
      <c r="AT82" s="263"/>
      <c r="AU82" s="263"/>
      <c r="AV82" s="263"/>
      <c r="AW82" s="263"/>
      <c r="AX82" s="263"/>
      <c r="AY82" s="263"/>
      <c r="AZ82" s="263"/>
      <c r="BA82" s="263"/>
      <c r="BB82" s="263"/>
      <c r="BC82" s="263"/>
      <c r="BD82" s="263"/>
      <c r="BE82" s="263"/>
      <c r="BF82" s="263"/>
      <c r="BG82" s="263"/>
      <c r="BH82" s="263"/>
      <c r="BI82" s="263"/>
      <c r="BJ82" s="263"/>
      <c r="BK82" s="263"/>
      <c r="BL82" s="263"/>
      <c r="BM82" s="263"/>
      <c r="BN82" s="263"/>
      <c r="BO82" s="263"/>
      <c r="BP82" s="263"/>
      <c r="BQ82" s="263"/>
      <c r="BR82" s="263"/>
      <c r="BS82" s="263"/>
      <c r="BT82" s="263"/>
      <c r="BU82" s="263"/>
      <c r="BV82" s="263"/>
      <c r="BW82" s="263"/>
      <c r="BX82" s="263"/>
      <c r="BY82" s="263"/>
      <c r="BZ82" s="263"/>
      <c r="CA82" s="263"/>
      <c r="CB82" s="263"/>
      <c r="CC82" s="263"/>
      <c r="CD82" s="263"/>
      <c r="CE82" s="263"/>
      <c r="CF82" s="263"/>
      <c r="CG82" s="263"/>
      <c r="CH82" s="263"/>
      <c r="CI82" s="263"/>
      <c r="CJ82" s="263"/>
      <c r="CK82" s="263"/>
      <c r="CL82" s="263"/>
      <c r="CM82" s="263"/>
      <c r="CN82" s="263"/>
      <c r="CO82" s="263"/>
      <c r="CP82" s="263"/>
      <c r="CQ82" s="263"/>
      <c r="CR82" s="263"/>
      <c r="CS82" s="263"/>
      <c r="CT82" s="263"/>
      <c r="CU82" s="263"/>
      <c r="CV82" s="263"/>
      <c r="CW82" s="263"/>
      <c r="CX82" s="263"/>
      <c r="CY82" s="263"/>
      <c r="CZ82" s="263"/>
      <c r="DA82" s="263"/>
      <c r="DB82" s="263"/>
      <c r="DC82" s="263"/>
      <c r="DD82" s="263"/>
      <c r="DE82" s="263"/>
      <c r="DF82" s="263"/>
      <c r="DG82" s="263"/>
      <c r="DH82" s="263"/>
      <c r="DI82" s="263"/>
      <c r="DJ82" s="263"/>
      <c r="DK82" s="263"/>
      <c r="DL82" s="263"/>
      <c r="DM82" s="263"/>
      <c r="DN82" s="263"/>
      <c r="DO82" s="263"/>
      <c r="DP82" s="263"/>
      <c r="DQ82" s="263"/>
      <c r="DR82" s="263"/>
      <c r="DS82" s="263"/>
      <c r="DT82" s="263"/>
      <c r="DU82" s="263"/>
      <c r="DV82" s="263"/>
      <c r="DW82" s="263"/>
      <c r="DX82" s="263"/>
      <c r="DY82" s="263"/>
      <c r="DZ82" s="263"/>
      <c r="EA82" s="263"/>
      <c r="EB82" s="263"/>
      <c r="EC82" s="263"/>
      <c r="ED82" s="263"/>
      <c r="EE82" s="263"/>
      <c r="EF82" s="263"/>
      <c r="EG82" s="263"/>
      <c r="EH82" s="263"/>
      <c r="EI82" s="263"/>
      <c r="EJ82" s="263"/>
      <c r="EK82" s="263"/>
      <c r="EL82" s="263"/>
      <c r="EM82" s="263"/>
      <c r="EN82" s="263"/>
      <c r="EO82" s="263"/>
      <c r="EP82" s="263"/>
      <c r="EQ82" s="263"/>
      <c r="ER82" s="263"/>
      <c r="ES82" s="263"/>
      <c r="ET82" s="263"/>
      <c r="EU82" s="263"/>
      <c r="EV82" s="263"/>
      <c r="EW82" s="263"/>
      <c r="EX82" s="263"/>
      <c r="EY82" s="263"/>
      <c r="EZ82" s="263"/>
      <c r="FA82" s="263"/>
      <c r="FB82" s="263"/>
      <c r="FC82" s="263"/>
      <c r="FD82" s="263"/>
      <c r="FE82" s="263"/>
      <c r="FF82" s="263"/>
      <c r="FG82" s="263"/>
      <c r="FH82" s="263"/>
      <c r="FI82" s="263"/>
      <c r="FJ82" s="263"/>
      <c r="FK82" s="263"/>
      <c r="FL82" s="263"/>
      <c r="FM82" s="263"/>
      <c r="FN82" s="263"/>
      <c r="FO82" s="263"/>
      <c r="FP82" s="263"/>
      <c r="FQ82" s="263"/>
      <c r="FR82" s="263"/>
      <c r="FS82" s="263"/>
      <c r="FT82" s="263"/>
      <c r="FU82" s="263"/>
      <c r="FV82" s="263"/>
      <c r="FW82" s="263"/>
      <c r="FX82" s="263"/>
      <c r="FY82" s="263"/>
      <c r="FZ82" s="263"/>
      <c r="GA82" s="263"/>
      <c r="GB82" s="263"/>
      <c r="GC82" s="263"/>
      <c r="GD82" s="263"/>
      <c r="GE82" s="263"/>
      <c r="GF82" s="263"/>
      <c r="GG82" s="263"/>
      <c r="GH82" s="263"/>
      <c r="GI82" s="263"/>
      <c r="GJ82" s="263"/>
      <c r="GK82" s="263"/>
      <c r="GL82" s="263"/>
      <c r="GM82" s="263"/>
      <c r="GN82" s="263"/>
      <c r="GO82" s="263"/>
      <c r="GP82" s="263"/>
      <c r="GQ82" s="263"/>
      <c r="GR82" s="263"/>
      <c r="GS82" s="263"/>
      <c r="GT82" s="263"/>
      <c r="GU82" s="263"/>
      <c r="GV82" s="263"/>
      <c r="GW82" s="263"/>
      <c r="GX82" s="263"/>
      <c r="GY82" s="263"/>
      <c r="GZ82" s="263"/>
      <c r="HA82" s="263"/>
      <c r="HB82" s="263"/>
      <c r="HC82" s="263"/>
      <c r="HD82" s="263"/>
      <c r="HE82" s="263"/>
      <c r="HF82" s="263"/>
      <c r="HG82" s="263"/>
      <c r="HH82" s="263"/>
      <c r="HI82" s="263"/>
      <c r="HJ82" s="263"/>
      <c r="HK82" s="263"/>
      <c r="HL82" s="263"/>
      <c r="HM82" s="263"/>
      <c r="HN82" s="263"/>
      <c r="HO82" s="263"/>
      <c r="HP82" s="263"/>
      <c r="HQ82" s="263"/>
      <c r="HR82" s="263"/>
      <c r="HS82" s="263"/>
      <c r="HT82" s="263"/>
      <c r="HU82" s="263"/>
      <c r="HV82" s="263"/>
      <c r="HW82" s="263"/>
      <c r="HX82" s="263"/>
      <c r="HY82" s="263"/>
      <c r="HZ82" s="263"/>
      <c r="IA82" s="263"/>
      <c r="IB82" s="263"/>
      <c r="IC82" s="263"/>
      <c r="ID82" s="263"/>
      <c r="IE82" s="263"/>
      <c r="IF82" s="263"/>
      <c r="IG82" s="263"/>
      <c r="IH82" s="263"/>
      <c r="II82" s="263"/>
      <c r="IJ82" s="263"/>
      <c r="IK82" s="263"/>
      <c r="IL82" s="263"/>
      <c r="IM82" s="263"/>
      <c r="IN82" s="263"/>
      <c r="IO82" s="263"/>
      <c r="IP82" s="263"/>
      <c r="IQ82" s="263"/>
      <c r="IR82" s="263"/>
      <c r="IS82" s="263"/>
      <c r="IT82" s="263"/>
      <c r="IU82" s="263"/>
      <c r="IV82" s="263"/>
      <c r="IW82" s="263"/>
    </row>
    <row r="83" customFormat="false" ht="12.75" hidden="false" customHeight="true" outlineLevel="0" collapsed="false">
      <c r="A83" s="267"/>
      <c r="B83" s="267"/>
      <c r="C83" s="268" t="str">
        <f aca="false">C45</f>
        <v>S</v>
      </c>
      <c r="D83" s="268" t="str">
        <f aca="false">D45</f>
        <v>M</v>
      </c>
      <c r="E83" s="268" t="str">
        <f aca="false">E45</f>
        <v>T</v>
      </c>
      <c r="F83" s="268" t="str">
        <f aca="false">F45</f>
        <v>W</v>
      </c>
      <c r="G83" s="268" t="str">
        <f aca="false">G45</f>
        <v>R</v>
      </c>
      <c r="H83" s="268" t="str">
        <f aca="false">H45</f>
        <v>F</v>
      </c>
      <c r="I83" s="268" t="str">
        <f aca="false">I45</f>
        <v>S</v>
      </c>
      <c r="J83" s="268" t="str">
        <f aca="false">J45</f>
        <v>S</v>
      </c>
      <c r="K83" s="268" t="str">
        <f aca="false">K45</f>
        <v>M</v>
      </c>
      <c r="L83" s="268" t="str">
        <f aca="false">L45</f>
        <v>T</v>
      </c>
      <c r="M83" s="268" t="str">
        <f aca="false">M45</f>
        <v>W</v>
      </c>
      <c r="N83" s="268" t="str">
        <f aca="false">N45</f>
        <v>R</v>
      </c>
      <c r="O83" s="268" t="str">
        <f aca="false">O45</f>
        <v>F</v>
      </c>
      <c r="P83" s="268" t="str">
        <f aca="false">P45</f>
        <v>S</v>
      </c>
      <c r="Q83" s="268" t="str">
        <f aca="false">Q45</f>
        <v>S</v>
      </c>
      <c r="R83" s="268" t="str">
        <f aca="false">R45</f>
        <v>M</v>
      </c>
      <c r="S83" s="268" t="str">
        <f aca="false">S45</f>
        <v>T</v>
      </c>
      <c r="T83" s="268" t="str">
        <f aca="false">T45</f>
        <v>W</v>
      </c>
      <c r="U83" s="268" t="str">
        <f aca="false">U45</f>
        <v>R</v>
      </c>
      <c r="V83" s="268" t="str">
        <f aca="false">V45</f>
        <v>F</v>
      </c>
      <c r="W83" s="268" t="str">
        <f aca="false">W45</f>
        <v>S</v>
      </c>
      <c r="X83" s="268" t="str">
        <f aca="false">X45</f>
        <v>S</v>
      </c>
      <c r="Y83" s="268" t="str">
        <f aca="false">Y45</f>
        <v>M</v>
      </c>
      <c r="Z83" s="268" t="str">
        <f aca="false">Z45</f>
        <v>T</v>
      </c>
      <c r="AA83" s="268" t="str">
        <f aca="false">AA45</f>
        <v>W</v>
      </c>
      <c r="AB83" s="268" t="str">
        <f aca="false">AB45</f>
        <v>R</v>
      </c>
      <c r="AC83" s="268" t="str">
        <f aca="false">AC45</f>
        <v>F</v>
      </c>
      <c r="AD83" s="268" t="str">
        <f aca="false">AD45</f>
        <v>S</v>
      </c>
      <c r="AE83" s="268" t="str">
        <f aca="false">AE45</f>
        <v>S</v>
      </c>
      <c r="AF83" s="268" t="str">
        <f aca="false">AF45</f>
        <v>M</v>
      </c>
      <c r="AG83" s="268" t="str">
        <f aca="false">AG45</f>
        <v>T</v>
      </c>
      <c r="AH83" s="8"/>
      <c r="AI83" s="309"/>
      <c r="AJ83" s="310"/>
      <c r="AK83" s="8"/>
      <c r="AL83" s="87"/>
      <c r="AN83" s="8"/>
      <c r="AO83" s="8"/>
      <c r="AP83" s="8"/>
      <c r="AQ83" s="8"/>
      <c r="AR83" s="8"/>
      <c r="AS83" s="8"/>
    </row>
    <row r="84" customFormat="false" ht="12.75" hidden="false" customHeight="true" outlineLevel="0" collapsed="false">
      <c r="A84" s="271"/>
      <c r="B84" s="272" t="s">
        <v>420</v>
      </c>
      <c r="C84" s="273"/>
      <c r="D84" s="273"/>
      <c r="E84" s="273"/>
      <c r="F84" s="273"/>
      <c r="G84" s="273"/>
      <c r="H84" s="273"/>
      <c r="I84" s="273"/>
      <c r="J84" s="273"/>
      <c r="K84" s="273"/>
      <c r="L84" s="273"/>
      <c r="M84" s="273"/>
      <c r="N84" s="273"/>
      <c r="O84" s="273"/>
      <c r="P84" s="273"/>
      <c r="Q84" s="273"/>
      <c r="R84" s="273"/>
      <c r="S84" s="273"/>
      <c r="T84" s="273"/>
      <c r="U84" s="273"/>
      <c r="V84" s="273"/>
      <c r="W84" s="273"/>
      <c r="X84" s="273"/>
      <c r="Y84" s="273"/>
      <c r="Z84" s="273"/>
      <c r="AA84" s="273"/>
      <c r="AB84" s="273"/>
      <c r="AC84" s="273"/>
      <c r="AD84" s="273"/>
      <c r="AE84" s="273"/>
      <c r="AF84" s="273"/>
      <c r="AG84" s="274"/>
      <c r="AH84" s="87"/>
      <c r="AI84" s="145"/>
      <c r="AJ84" s="312"/>
      <c r="AK84" s="150"/>
      <c r="AL84" s="132"/>
      <c r="AM84" s="9"/>
    </row>
    <row r="85" customFormat="false" ht="12.75" hidden="false" customHeight="true" outlineLevel="0" collapsed="false">
      <c r="A85" s="218" t="s">
        <v>454</v>
      </c>
      <c r="B85" s="275" t="n">
        <f aca="false">SUM(C85:AG85)</f>
        <v>0</v>
      </c>
      <c r="C85" s="150"/>
      <c r="D85" s="150"/>
      <c r="E85" s="150"/>
      <c r="F85" s="150"/>
      <c r="G85" s="150"/>
      <c r="H85" s="150"/>
      <c r="I85" s="150"/>
      <c r="J85" s="150"/>
      <c r="K85" s="150"/>
      <c r="L85" s="150"/>
      <c r="M85" s="150"/>
      <c r="N85" s="150"/>
      <c r="O85" s="150"/>
      <c r="P85" s="150"/>
      <c r="Q85" s="150"/>
      <c r="R85" s="150"/>
      <c r="S85" s="150"/>
      <c r="T85" s="150"/>
      <c r="U85" s="150"/>
      <c r="V85" s="150"/>
      <c r="W85" s="150"/>
      <c r="X85" s="150"/>
      <c r="Y85" s="150"/>
      <c r="Z85" s="150"/>
      <c r="AA85" s="150"/>
      <c r="AB85" s="150"/>
      <c r="AC85" s="150"/>
      <c r="AD85" s="150"/>
      <c r="AE85" s="150"/>
      <c r="AF85" s="150"/>
      <c r="AG85" s="301"/>
      <c r="AH85" s="87"/>
      <c r="AJ85" s="87"/>
      <c r="AK85" s="150"/>
      <c r="AL85" s="132"/>
      <c r="AM85" s="9"/>
    </row>
    <row r="86" customFormat="false" ht="12.75" hidden="false" customHeight="true" outlineLevel="0" collapsed="false">
      <c r="A86" s="218" t="s">
        <v>455</v>
      </c>
      <c r="B86" s="275" t="n">
        <f aca="false">SUM(C86:AG86)</f>
        <v>0</v>
      </c>
      <c r="C86" s="150"/>
      <c r="D86" s="150"/>
      <c r="E86" s="150"/>
      <c r="F86" s="150"/>
      <c r="G86" s="150"/>
      <c r="H86" s="150"/>
      <c r="I86" s="150"/>
      <c r="J86" s="150"/>
      <c r="K86" s="150"/>
      <c r="L86" s="150"/>
      <c r="M86" s="150"/>
      <c r="N86" s="150"/>
      <c r="O86" s="150"/>
      <c r="P86" s="150"/>
      <c r="Q86" s="150"/>
      <c r="R86" s="150"/>
      <c r="S86" s="150"/>
      <c r="T86" s="150"/>
      <c r="U86" s="150"/>
      <c r="V86" s="150"/>
      <c r="W86" s="150"/>
      <c r="X86" s="150"/>
      <c r="Y86" s="150"/>
      <c r="Z86" s="150"/>
      <c r="AA86" s="150"/>
      <c r="AB86" s="150"/>
      <c r="AC86" s="150"/>
      <c r="AD86" s="150"/>
      <c r="AE86" s="150"/>
      <c r="AF86" s="150"/>
      <c r="AG86" s="301"/>
      <c r="AH86" s="87"/>
      <c r="AJ86" s="87"/>
      <c r="AK86" s="150"/>
      <c r="AL86" s="132"/>
      <c r="AM86" s="9"/>
    </row>
    <row r="87" customFormat="false" ht="12.75" hidden="false" customHeight="true" outlineLevel="0" collapsed="false">
      <c r="A87" s="218" t="s">
        <v>456</v>
      </c>
      <c r="B87" s="275" t="n">
        <f aca="false">SUM(C87:AG87)</f>
        <v>0</v>
      </c>
      <c r="C87" s="150"/>
      <c r="D87" s="150"/>
      <c r="E87" s="150"/>
      <c r="F87" s="150"/>
      <c r="G87" s="150"/>
      <c r="H87" s="150"/>
      <c r="I87" s="150"/>
      <c r="J87" s="150"/>
      <c r="K87" s="150"/>
      <c r="L87" s="150"/>
      <c r="M87" s="150"/>
      <c r="N87" s="150"/>
      <c r="O87" s="150"/>
      <c r="P87" s="150"/>
      <c r="Q87" s="150"/>
      <c r="R87" s="150"/>
      <c r="S87" s="150"/>
      <c r="T87" s="150"/>
      <c r="U87" s="150"/>
      <c r="V87" s="150"/>
      <c r="W87" s="150"/>
      <c r="X87" s="150"/>
      <c r="Y87" s="150"/>
      <c r="Z87" s="150"/>
      <c r="AA87" s="150"/>
      <c r="AB87" s="150"/>
      <c r="AC87" s="150"/>
      <c r="AD87" s="150"/>
      <c r="AE87" s="150"/>
      <c r="AF87" s="150"/>
      <c r="AG87" s="301"/>
      <c r="AH87" s="87"/>
      <c r="AJ87" s="87"/>
      <c r="AK87" s="150"/>
      <c r="AL87" s="132"/>
      <c r="AM87" s="9"/>
    </row>
    <row r="88" customFormat="false" ht="12.75" hidden="false" customHeight="true" outlineLevel="0" collapsed="false">
      <c r="A88" s="218" t="s">
        <v>457</v>
      </c>
      <c r="B88" s="275" t="n">
        <f aca="false">SUM(C88:AG88)</f>
        <v>0</v>
      </c>
      <c r="C88" s="150"/>
      <c r="D88" s="150"/>
      <c r="E88" s="150"/>
      <c r="F88" s="150"/>
      <c r="G88" s="150"/>
      <c r="H88" s="150"/>
      <c r="I88" s="150"/>
      <c r="J88" s="150"/>
      <c r="K88" s="150"/>
      <c r="L88" s="150"/>
      <c r="M88" s="150"/>
      <c r="N88" s="150"/>
      <c r="O88" s="150"/>
      <c r="P88" s="150"/>
      <c r="Q88" s="150"/>
      <c r="R88" s="150"/>
      <c r="S88" s="150"/>
      <c r="T88" s="150"/>
      <c r="U88" s="150"/>
      <c r="V88" s="150"/>
      <c r="W88" s="150"/>
      <c r="X88" s="150"/>
      <c r="Y88" s="150"/>
      <c r="Z88" s="150"/>
      <c r="AA88" s="150"/>
      <c r="AB88" s="150"/>
      <c r="AC88" s="150"/>
      <c r="AD88" s="150"/>
      <c r="AE88" s="150"/>
      <c r="AF88" s="150"/>
      <c r="AG88" s="301"/>
      <c r="AH88" s="87"/>
      <c r="AJ88" s="87"/>
      <c r="AK88" s="150"/>
      <c r="AL88" s="132"/>
      <c r="AM88" s="9"/>
    </row>
    <row r="89" customFormat="false" ht="12.75" hidden="false" customHeight="true" outlineLevel="0" collapsed="false">
      <c r="A89" s="218" t="s">
        <v>458</v>
      </c>
      <c r="B89" s="275" t="n">
        <f aca="false">SUM(C89:AG89)</f>
        <v>0</v>
      </c>
      <c r="C89" s="150"/>
      <c r="D89" s="150"/>
      <c r="E89" s="150"/>
      <c r="F89" s="150"/>
      <c r="G89" s="150"/>
      <c r="H89" s="150"/>
      <c r="I89" s="150"/>
      <c r="J89" s="150"/>
      <c r="K89" s="150"/>
      <c r="L89" s="150"/>
      <c r="M89" s="150"/>
      <c r="N89" s="150"/>
      <c r="O89" s="150"/>
      <c r="P89" s="150"/>
      <c r="Q89" s="150"/>
      <c r="R89" s="150"/>
      <c r="S89" s="150"/>
      <c r="T89" s="150"/>
      <c r="U89" s="150"/>
      <c r="V89" s="150"/>
      <c r="W89" s="150"/>
      <c r="X89" s="150"/>
      <c r="Y89" s="150"/>
      <c r="Z89" s="150"/>
      <c r="AA89" s="150"/>
      <c r="AB89" s="150"/>
      <c r="AC89" s="150"/>
      <c r="AD89" s="150"/>
      <c r="AE89" s="150"/>
      <c r="AF89" s="150"/>
      <c r="AG89" s="301"/>
      <c r="AH89" s="87"/>
      <c r="AJ89" s="87"/>
      <c r="AK89" s="150"/>
      <c r="AL89" s="132"/>
      <c r="AM89" s="9"/>
    </row>
    <row r="90" customFormat="false" ht="12.75" hidden="false" customHeight="true" outlineLevel="0" collapsed="false">
      <c r="A90" s="218" t="s">
        <v>459</v>
      </c>
      <c r="B90" s="275" t="n">
        <f aca="false">SUM(C90:AG90)</f>
        <v>0</v>
      </c>
      <c r="C90" s="150"/>
      <c r="D90" s="150"/>
      <c r="E90" s="150"/>
      <c r="F90" s="150"/>
      <c r="G90" s="150"/>
      <c r="H90" s="150"/>
      <c r="I90" s="150"/>
      <c r="J90" s="150"/>
      <c r="K90" s="150"/>
      <c r="L90" s="150"/>
      <c r="M90" s="150"/>
      <c r="N90" s="150"/>
      <c r="O90" s="150"/>
      <c r="P90" s="150"/>
      <c r="Q90" s="150"/>
      <c r="R90" s="150"/>
      <c r="S90" s="150"/>
      <c r="T90" s="150"/>
      <c r="U90" s="150"/>
      <c r="V90" s="150"/>
      <c r="W90" s="150"/>
      <c r="X90" s="150"/>
      <c r="Y90" s="150"/>
      <c r="Z90" s="150"/>
      <c r="AA90" s="150"/>
      <c r="AB90" s="150"/>
      <c r="AC90" s="150"/>
      <c r="AD90" s="150"/>
      <c r="AE90" s="150"/>
      <c r="AF90" s="150"/>
      <c r="AG90" s="301"/>
      <c r="AH90" s="87"/>
      <c r="AJ90" s="87"/>
      <c r="AK90" s="150"/>
      <c r="AL90" s="132"/>
      <c r="AM90" s="9"/>
    </row>
    <row r="91" customFormat="false" ht="12.75" hidden="false" customHeight="true" outlineLevel="0" collapsed="false">
      <c r="A91" s="218" t="s">
        <v>460</v>
      </c>
      <c r="B91" s="275" t="n">
        <f aca="false">SUM(C91:AG91)</f>
        <v>0</v>
      </c>
      <c r="C91" s="150"/>
      <c r="D91" s="150"/>
      <c r="E91" s="150"/>
      <c r="F91" s="150"/>
      <c r="G91" s="150"/>
      <c r="H91" s="150"/>
      <c r="I91" s="150"/>
      <c r="J91" s="150"/>
      <c r="K91" s="150"/>
      <c r="L91" s="150"/>
      <c r="M91" s="150"/>
      <c r="N91" s="150"/>
      <c r="O91" s="150"/>
      <c r="P91" s="150"/>
      <c r="Q91" s="150"/>
      <c r="R91" s="150"/>
      <c r="S91" s="150"/>
      <c r="T91" s="150"/>
      <c r="U91" s="150"/>
      <c r="V91" s="150"/>
      <c r="W91" s="150"/>
      <c r="X91" s="150"/>
      <c r="Y91" s="150"/>
      <c r="Z91" s="150"/>
      <c r="AA91" s="150"/>
      <c r="AB91" s="150"/>
      <c r="AC91" s="150"/>
      <c r="AD91" s="150"/>
      <c r="AE91" s="150"/>
      <c r="AF91" s="150"/>
      <c r="AG91" s="301"/>
      <c r="AH91" s="87"/>
      <c r="AJ91" s="87"/>
      <c r="AK91" s="150"/>
      <c r="AL91" s="132"/>
      <c r="AM91" s="9"/>
    </row>
    <row r="92" customFormat="false" ht="12.75" hidden="false" customHeight="true" outlineLevel="0" collapsed="false">
      <c r="A92" s="218" t="s">
        <v>461</v>
      </c>
      <c r="B92" s="275" t="n">
        <f aca="false">SUM(C92:AG92)</f>
        <v>0</v>
      </c>
      <c r="C92" s="150"/>
      <c r="D92" s="150"/>
      <c r="E92" s="150"/>
      <c r="F92" s="150"/>
      <c r="G92" s="150"/>
      <c r="H92" s="150"/>
      <c r="I92" s="150"/>
      <c r="J92" s="150"/>
      <c r="K92" s="150"/>
      <c r="L92" s="150"/>
      <c r="M92" s="150"/>
      <c r="N92" s="150"/>
      <c r="O92" s="150"/>
      <c r="P92" s="150"/>
      <c r="Q92" s="150"/>
      <c r="R92" s="150"/>
      <c r="S92" s="150"/>
      <c r="T92" s="150"/>
      <c r="U92" s="150"/>
      <c r="V92" s="150"/>
      <c r="W92" s="150"/>
      <c r="X92" s="150"/>
      <c r="Y92" s="150"/>
      <c r="Z92" s="150"/>
      <c r="AA92" s="150"/>
      <c r="AB92" s="150"/>
      <c r="AC92" s="150"/>
      <c r="AD92" s="150"/>
      <c r="AE92" s="150"/>
      <c r="AF92" s="150"/>
      <c r="AG92" s="301"/>
      <c r="AH92" s="87"/>
      <c r="AJ92" s="87"/>
      <c r="AK92" s="150"/>
      <c r="AL92" s="132"/>
      <c r="AM92" s="9"/>
    </row>
    <row r="93" customFormat="false" ht="12.75" hidden="false" customHeight="true" outlineLevel="0" collapsed="false">
      <c r="A93" s="218" t="s">
        <v>462</v>
      </c>
      <c r="B93" s="275" t="n">
        <f aca="false">SUM(C93:AG93)</f>
        <v>0</v>
      </c>
      <c r="C93" s="150"/>
      <c r="D93" s="150"/>
      <c r="E93" s="150"/>
      <c r="F93" s="150"/>
      <c r="G93" s="150"/>
      <c r="H93" s="150"/>
      <c r="I93" s="150"/>
      <c r="J93" s="150"/>
      <c r="K93" s="150"/>
      <c r="L93" s="150"/>
      <c r="M93" s="150"/>
      <c r="N93" s="150"/>
      <c r="O93" s="150"/>
      <c r="P93" s="150"/>
      <c r="Q93" s="150"/>
      <c r="R93" s="150"/>
      <c r="S93" s="150"/>
      <c r="T93" s="150"/>
      <c r="U93" s="150"/>
      <c r="V93" s="150"/>
      <c r="W93" s="150"/>
      <c r="X93" s="150"/>
      <c r="Y93" s="150"/>
      <c r="Z93" s="150"/>
      <c r="AA93" s="150"/>
      <c r="AB93" s="150"/>
      <c r="AC93" s="150"/>
      <c r="AD93" s="150"/>
      <c r="AE93" s="150"/>
      <c r="AF93" s="150"/>
      <c r="AG93" s="301"/>
      <c r="AH93" s="87"/>
      <c r="AJ93" s="87"/>
      <c r="AK93" s="150"/>
      <c r="AL93" s="132"/>
      <c r="AM93" s="9"/>
    </row>
    <row r="94" customFormat="false" ht="12.75" hidden="false" customHeight="true" outlineLevel="0" collapsed="false">
      <c r="A94" s="218" t="s">
        <v>463</v>
      </c>
      <c r="B94" s="275" t="n">
        <f aca="false">SUM(C94:AG94)</f>
        <v>0</v>
      </c>
      <c r="C94" s="150"/>
      <c r="D94" s="150"/>
      <c r="E94" s="150"/>
      <c r="F94" s="150"/>
      <c r="G94" s="150"/>
      <c r="H94" s="150"/>
      <c r="I94" s="150"/>
      <c r="J94" s="150"/>
      <c r="K94" s="150"/>
      <c r="L94" s="150"/>
      <c r="M94" s="150"/>
      <c r="N94" s="150"/>
      <c r="O94" s="150"/>
      <c r="P94" s="150"/>
      <c r="Q94" s="150"/>
      <c r="R94" s="150"/>
      <c r="S94" s="150"/>
      <c r="T94" s="150"/>
      <c r="U94" s="150"/>
      <c r="V94" s="150"/>
      <c r="W94" s="150"/>
      <c r="X94" s="150"/>
      <c r="Y94" s="150"/>
      <c r="Z94" s="150"/>
      <c r="AA94" s="150"/>
      <c r="AB94" s="150"/>
      <c r="AC94" s="150"/>
      <c r="AD94" s="150"/>
      <c r="AE94" s="150"/>
      <c r="AF94" s="150"/>
      <c r="AG94" s="301"/>
      <c r="AH94" s="87"/>
      <c r="AJ94" s="87"/>
      <c r="AK94" s="150"/>
      <c r="AL94" s="132"/>
      <c r="AM94" s="9"/>
    </row>
    <row r="95" customFormat="false" ht="12.75" hidden="false" customHeight="true" outlineLevel="0" collapsed="false">
      <c r="A95" s="218" t="s">
        <v>464</v>
      </c>
      <c r="B95" s="275" t="n">
        <f aca="false">SUM(C95:AG95)</f>
        <v>0</v>
      </c>
      <c r="C95" s="150"/>
      <c r="D95" s="150"/>
      <c r="E95" s="150"/>
      <c r="F95" s="150"/>
      <c r="G95" s="150"/>
      <c r="H95" s="150"/>
      <c r="I95" s="150"/>
      <c r="J95" s="150"/>
      <c r="K95" s="150"/>
      <c r="L95" s="150"/>
      <c r="M95" s="150"/>
      <c r="N95" s="150"/>
      <c r="O95" s="150"/>
      <c r="P95" s="150"/>
      <c r="Q95" s="150"/>
      <c r="R95" s="150"/>
      <c r="S95" s="150"/>
      <c r="T95" s="150"/>
      <c r="U95" s="150"/>
      <c r="V95" s="150"/>
      <c r="W95" s="150"/>
      <c r="X95" s="150"/>
      <c r="Y95" s="150"/>
      <c r="Z95" s="150"/>
      <c r="AA95" s="150"/>
      <c r="AB95" s="150"/>
      <c r="AC95" s="150"/>
      <c r="AD95" s="150"/>
      <c r="AE95" s="150"/>
      <c r="AF95" s="150"/>
      <c r="AG95" s="301"/>
      <c r="AH95" s="87"/>
      <c r="AJ95" s="87"/>
      <c r="AK95" s="150"/>
      <c r="AL95" s="132"/>
      <c r="AM95" s="9"/>
    </row>
    <row r="96" customFormat="false" ht="12.75" hidden="false" customHeight="true" outlineLevel="0" collapsed="false">
      <c r="A96" s="218" t="s">
        <v>465</v>
      </c>
      <c r="B96" s="275" t="n">
        <f aca="false">SUM(C96:AG96)</f>
        <v>0</v>
      </c>
      <c r="C96" s="150"/>
      <c r="D96" s="150"/>
      <c r="E96" s="150"/>
      <c r="F96" s="150"/>
      <c r="G96" s="150"/>
      <c r="H96" s="150"/>
      <c r="I96" s="150"/>
      <c r="J96" s="150"/>
      <c r="K96" s="150"/>
      <c r="L96" s="150"/>
      <c r="M96" s="150"/>
      <c r="N96" s="150"/>
      <c r="O96" s="150"/>
      <c r="P96" s="150"/>
      <c r="Q96" s="150"/>
      <c r="R96" s="150"/>
      <c r="S96" s="150"/>
      <c r="T96" s="150"/>
      <c r="U96" s="150"/>
      <c r="V96" s="150"/>
      <c r="W96" s="150"/>
      <c r="X96" s="150"/>
      <c r="Y96" s="150"/>
      <c r="Z96" s="150"/>
      <c r="AA96" s="150"/>
      <c r="AB96" s="150"/>
      <c r="AC96" s="150"/>
      <c r="AD96" s="150"/>
      <c r="AE96" s="150"/>
      <c r="AF96" s="150"/>
      <c r="AG96" s="301"/>
      <c r="AH96" s="87"/>
      <c r="AJ96" s="87"/>
      <c r="AK96" s="150"/>
      <c r="AL96" s="132"/>
      <c r="AM96" s="9"/>
    </row>
    <row r="97" customFormat="false" ht="12.75" hidden="false" customHeight="true" outlineLevel="0" collapsed="false">
      <c r="A97" s="218" t="s">
        <v>466</v>
      </c>
      <c r="B97" s="275" t="n">
        <f aca="false">SUM(C97:AG97)</f>
        <v>0</v>
      </c>
      <c r="C97" s="150"/>
      <c r="D97" s="150"/>
      <c r="E97" s="150"/>
      <c r="F97" s="150"/>
      <c r="G97" s="150"/>
      <c r="H97" s="150"/>
      <c r="I97" s="150"/>
      <c r="J97" s="150"/>
      <c r="K97" s="150"/>
      <c r="L97" s="150"/>
      <c r="M97" s="150"/>
      <c r="N97" s="150"/>
      <c r="O97" s="150"/>
      <c r="P97" s="150"/>
      <c r="Q97" s="150"/>
      <c r="R97" s="150"/>
      <c r="S97" s="150"/>
      <c r="T97" s="150"/>
      <c r="U97" s="150"/>
      <c r="V97" s="150"/>
      <c r="W97" s="150"/>
      <c r="X97" s="150"/>
      <c r="Y97" s="150"/>
      <c r="Z97" s="150"/>
      <c r="AA97" s="150"/>
      <c r="AB97" s="150"/>
      <c r="AC97" s="150"/>
      <c r="AD97" s="150"/>
      <c r="AE97" s="150"/>
      <c r="AF97" s="150"/>
      <c r="AG97" s="301"/>
      <c r="AH97" s="87"/>
      <c r="AJ97" s="87"/>
      <c r="AK97" s="150"/>
      <c r="AL97" s="132"/>
      <c r="AM97" s="9"/>
    </row>
    <row r="98" customFormat="false" ht="12.75" hidden="false" customHeight="true" outlineLevel="0" collapsed="false">
      <c r="A98" s="218"/>
      <c r="B98" s="275"/>
      <c r="C98" s="150"/>
      <c r="D98" s="150"/>
      <c r="E98" s="150"/>
      <c r="F98" s="150"/>
      <c r="G98" s="150"/>
      <c r="H98" s="150"/>
      <c r="I98" s="150"/>
      <c r="J98" s="150"/>
      <c r="K98" s="150"/>
      <c r="L98" s="150"/>
      <c r="M98" s="150"/>
      <c r="N98" s="150"/>
      <c r="O98" s="150"/>
      <c r="P98" s="150"/>
      <c r="Q98" s="150"/>
      <c r="R98" s="150"/>
      <c r="S98" s="150"/>
      <c r="T98" s="150"/>
      <c r="U98" s="150"/>
      <c r="V98" s="150"/>
      <c r="W98" s="150"/>
      <c r="X98" s="150"/>
      <c r="Y98" s="150"/>
      <c r="Z98" s="150"/>
      <c r="AA98" s="150"/>
      <c r="AB98" s="150"/>
      <c r="AC98" s="150"/>
      <c r="AD98" s="150"/>
      <c r="AE98" s="150"/>
      <c r="AF98" s="150"/>
      <c r="AG98" s="301"/>
      <c r="AH98" s="87"/>
      <c r="AJ98" s="87"/>
      <c r="AK98" s="150"/>
      <c r="AL98" s="132"/>
      <c r="AM98" s="9"/>
    </row>
    <row r="99" customFormat="false" ht="12.75" hidden="false" customHeight="true" outlineLevel="0" collapsed="false">
      <c r="A99" s="218"/>
      <c r="B99" s="275"/>
      <c r="C99" s="150"/>
      <c r="D99" s="150"/>
      <c r="E99" s="150"/>
      <c r="F99" s="150"/>
      <c r="G99" s="150"/>
      <c r="H99" s="150"/>
      <c r="I99" s="150"/>
      <c r="J99" s="150"/>
      <c r="K99" s="150"/>
      <c r="L99" s="150"/>
      <c r="M99" s="150"/>
      <c r="N99" s="150"/>
      <c r="O99" s="150"/>
      <c r="P99" s="150"/>
      <c r="Q99" s="150"/>
      <c r="R99" s="150"/>
      <c r="S99" s="150"/>
      <c r="T99" s="150"/>
      <c r="U99" s="150"/>
      <c r="V99" s="150"/>
      <c r="W99" s="150"/>
      <c r="X99" s="150"/>
      <c r="Y99" s="150"/>
      <c r="Z99" s="150"/>
      <c r="AA99" s="150"/>
      <c r="AB99" s="150"/>
      <c r="AC99" s="150"/>
      <c r="AD99" s="150"/>
      <c r="AE99" s="150"/>
      <c r="AF99" s="150"/>
      <c r="AG99" s="301"/>
      <c r="AH99" s="87"/>
      <c r="AJ99" s="87"/>
      <c r="AK99" s="150"/>
      <c r="AL99" s="132"/>
      <c r="AM99" s="9"/>
    </row>
    <row r="100" customFormat="false" ht="12.75" hidden="false" customHeight="true" outlineLevel="0" collapsed="false">
      <c r="A100" s="218"/>
      <c r="B100" s="275"/>
      <c r="C100" s="150"/>
      <c r="D100" s="150"/>
      <c r="E100" s="150"/>
      <c r="F100" s="150"/>
      <c r="G100" s="150"/>
      <c r="H100" s="150"/>
      <c r="I100" s="150"/>
      <c r="J100" s="150"/>
      <c r="K100" s="150"/>
      <c r="L100" s="150"/>
      <c r="M100" s="150"/>
      <c r="N100" s="150"/>
      <c r="O100" s="150"/>
      <c r="P100" s="150"/>
      <c r="Q100" s="150"/>
      <c r="R100" s="150"/>
      <c r="S100" s="150"/>
      <c r="T100" s="150"/>
      <c r="U100" s="150"/>
      <c r="V100" s="150"/>
      <c r="W100" s="150"/>
      <c r="X100" s="150"/>
      <c r="Y100" s="150"/>
      <c r="Z100" s="150"/>
      <c r="AA100" s="150"/>
      <c r="AB100" s="150"/>
      <c r="AC100" s="150"/>
      <c r="AD100" s="150"/>
      <c r="AE100" s="150"/>
      <c r="AF100" s="150"/>
      <c r="AG100" s="301"/>
      <c r="AH100" s="87"/>
      <c r="AJ100" s="87"/>
      <c r="AK100" s="150"/>
      <c r="AL100" s="132"/>
      <c r="AM100" s="9"/>
    </row>
    <row r="101" customFormat="false" ht="12.75" hidden="false" customHeight="true" outlineLevel="0" collapsed="false">
      <c r="A101" s="218"/>
      <c r="B101" s="275"/>
      <c r="C101" s="150"/>
      <c r="D101" s="150"/>
      <c r="E101" s="150"/>
      <c r="F101" s="150"/>
      <c r="G101" s="150"/>
      <c r="H101" s="150"/>
      <c r="I101" s="150"/>
      <c r="J101" s="150"/>
      <c r="K101" s="150"/>
      <c r="L101" s="150"/>
      <c r="M101" s="150"/>
      <c r="N101" s="150"/>
      <c r="O101" s="150"/>
      <c r="P101" s="150"/>
      <c r="Q101" s="150"/>
      <c r="R101" s="150"/>
      <c r="S101" s="150"/>
      <c r="T101" s="150"/>
      <c r="U101" s="150"/>
      <c r="V101" s="150"/>
      <c r="W101" s="150"/>
      <c r="X101" s="150"/>
      <c r="Y101" s="150"/>
      <c r="Z101" s="150"/>
      <c r="AA101" s="150"/>
      <c r="AB101" s="150"/>
      <c r="AC101" s="150"/>
      <c r="AD101" s="150"/>
      <c r="AE101" s="150"/>
      <c r="AF101" s="150"/>
      <c r="AG101" s="301"/>
      <c r="AH101" s="87"/>
      <c r="AJ101" s="87"/>
      <c r="AK101" s="150"/>
      <c r="AL101" s="132"/>
      <c r="AM101" s="9"/>
    </row>
    <row r="102" customFormat="false" ht="12.75" hidden="false" customHeight="true" outlineLevel="0" collapsed="false">
      <c r="A102" s="313" t="s">
        <v>467</v>
      </c>
      <c r="B102" s="304" t="n">
        <f aca="false">SUM(B87:B101)</f>
        <v>0</v>
      </c>
      <c r="C102" s="314"/>
      <c r="D102" s="314"/>
      <c r="E102" s="314"/>
      <c r="F102" s="314"/>
      <c r="G102" s="314"/>
      <c r="H102" s="314"/>
      <c r="I102" s="314"/>
      <c r="J102" s="314"/>
      <c r="K102" s="314"/>
      <c r="L102" s="314"/>
      <c r="M102" s="314"/>
      <c r="N102" s="314"/>
      <c r="O102" s="314"/>
      <c r="P102" s="314"/>
      <c r="Q102" s="314"/>
      <c r="R102" s="314"/>
      <c r="S102" s="314"/>
      <c r="T102" s="314"/>
      <c r="U102" s="314"/>
      <c r="V102" s="314"/>
      <c r="W102" s="314"/>
      <c r="X102" s="314"/>
      <c r="Y102" s="314"/>
      <c r="Z102" s="314"/>
      <c r="AA102" s="314"/>
      <c r="AB102" s="314"/>
      <c r="AC102" s="314"/>
      <c r="AD102" s="314"/>
      <c r="AE102" s="314"/>
      <c r="AF102" s="314"/>
      <c r="AG102" s="315"/>
      <c r="AH102" s="87"/>
      <c r="AJ102" s="87"/>
      <c r="AK102" s="150"/>
      <c r="AL102" s="132"/>
      <c r="AM102" s="9"/>
    </row>
    <row r="103" customFormat="false" ht="12.75" hidden="false" customHeight="true" outlineLevel="0" collapsed="false">
      <c r="A103" s="87"/>
      <c r="B103" s="308"/>
      <c r="C103" s="150"/>
      <c r="D103" s="150"/>
      <c r="E103" s="150"/>
      <c r="F103" s="150"/>
      <c r="G103" s="150"/>
      <c r="H103" s="150"/>
      <c r="I103" s="150"/>
      <c r="J103" s="150"/>
      <c r="K103" s="150"/>
      <c r="L103" s="150"/>
      <c r="M103" s="150"/>
      <c r="N103" s="150"/>
      <c r="O103" s="150"/>
      <c r="P103" s="150"/>
      <c r="Q103" s="150"/>
      <c r="R103" s="150"/>
      <c r="S103" s="150"/>
      <c r="T103" s="150"/>
      <c r="U103" s="150"/>
      <c r="V103" s="150"/>
      <c r="W103" s="150"/>
      <c r="X103" s="150"/>
      <c r="Y103" s="150"/>
      <c r="Z103" s="150"/>
      <c r="AA103" s="150"/>
      <c r="AB103" s="150"/>
      <c r="AC103" s="150"/>
      <c r="AD103" s="150"/>
      <c r="AE103" s="150"/>
      <c r="AF103" s="150"/>
      <c r="AG103" s="150"/>
      <c r="AH103" s="87"/>
      <c r="AJ103" s="87"/>
      <c r="AK103" s="150"/>
      <c r="AL103" s="132"/>
      <c r="AM103" s="9"/>
    </row>
    <row r="104" customFormat="false" ht="12.75" hidden="false" customHeight="true" outlineLevel="0" collapsed="false">
      <c r="A104" s="255"/>
      <c r="B104" s="256" t="s">
        <v>414</v>
      </c>
      <c r="C104" s="257" t="n">
        <f aca="false">SUM(C108:C117)</f>
        <v>0</v>
      </c>
      <c r="D104" s="257" t="n">
        <f aca="false">SUM(D108:D117)</f>
        <v>0</v>
      </c>
      <c r="E104" s="257" t="n">
        <f aca="false">SUM(E108:E117)</f>
        <v>0</v>
      </c>
      <c r="F104" s="257" t="n">
        <f aca="false">SUM(F108:F117)</f>
        <v>0</v>
      </c>
      <c r="G104" s="257" t="n">
        <f aca="false">SUM(G108:G117)</f>
        <v>0</v>
      </c>
      <c r="H104" s="257" t="n">
        <f aca="false">SUM(H108:H117)</f>
        <v>0</v>
      </c>
      <c r="I104" s="257" t="n">
        <f aca="false">SUM(I108:I117)</f>
        <v>0</v>
      </c>
      <c r="J104" s="257" t="n">
        <f aca="false">SUM(J108:J117)</f>
        <v>0</v>
      </c>
      <c r="K104" s="257" t="n">
        <f aca="false">SUM(K108:K117)</f>
        <v>0</v>
      </c>
      <c r="L104" s="257" t="n">
        <f aca="false">SUM(L108:L117)</f>
        <v>0</v>
      </c>
      <c r="M104" s="257" t="n">
        <f aca="false">SUM(M108:M117)</f>
        <v>0</v>
      </c>
      <c r="N104" s="257" t="n">
        <f aca="false">SUM(N108:N117)</f>
        <v>0</v>
      </c>
      <c r="O104" s="257" t="n">
        <f aca="false">SUM(O108:O117)</f>
        <v>0</v>
      </c>
      <c r="P104" s="257" t="n">
        <f aca="false">SUM(P108:P117)</f>
        <v>0</v>
      </c>
      <c r="Q104" s="257" t="n">
        <f aca="false">SUM(Q108:Q117)</f>
        <v>0</v>
      </c>
      <c r="R104" s="257" t="n">
        <f aca="false">SUM(R108:R117)</f>
        <v>0</v>
      </c>
      <c r="S104" s="257" t="n">
        <f aca="false">SUM(S108:S117)</f>
        <v>0</v>
      </c>
      <c r="T104" s="257" t="n">
        <f aca="false">SUM(T108:T117)</f>
        <v>0</v>
      </c>
      <c r="U104" s="257" t="n">
        <f aca="false">SUM(U108:U117)</f>
        <v>0</v>
      </c>
      <c r="V104" s="257" t="n">
        <f aca="false">SUM(V108:V117)</f>
        <v>0</v>
      </c>
      <c r="W104" s="257" t="n">
        <f aca="false">SUM(W108:W117)</f>
        <v>0</v>
      </c>
      <c r="X104" s="257" t="n">
        <f aca="false">SUM(X108:X117)</f>
        <v>0</v>
      </c>
      <c r="Y104" s="257" t="n">
        <f aca="false">SUM(Y108:Y117)</f>
        <v>0</v>
      </c>
      <c r="Z104" s="257" t="n">
        <f aca="false">SUM(Z108:Z117)</f>
        <v>0</v>
      </c>
      <c r="AA104" s="257" t="n">
        <f aca="false">SUM(AA108:AA117)</f>
        <v>0</v>
      </c>
      <c r="AB104" s="257" t="n">
        <f aca="false">SUM(AB108:AB117)</f>
        <v>0</v>
      </c>
      <c r="AC104" s="257" t="n">
        <f aca="false">SUM(AC108:AC117)</f>
        <v>0</v>
      </c>
      <c r="AD104" s="257" t="n">
        <f aca="false">SUM(AD108:AD117)</f>
        <v>0</v>
      </c>
      <c r="AE104" s="257" t="n">
        <f aca="false">SUM(AE108:AE117)</f>
        <v>0</v>
      </c>
      <c r="AF104" s="257" t="n">
        <f aca="false">SUM(AF108:AF117)</f>
        <v>0</v>
      </c>
      <c r="AG104" s="257" t="n">
        <f aca="false">SUM(AG108:AG117)</f>
        <v>0</v>
      </c>
      <c r="AH104" s="8"/>
      <c r="AI104" s="309"/>
      <c r="AJ104" s="310"/>
      <c r="AK104" s="8"/>
      <c r="AL104" s="22"/>
      <c r="AN104" s="8"/>
      <c r="AO104" s="8"/>
      <c r="AP104" s="8"/>
      <c r="AQ104" s="8"/>
      <c r="AR104" s="8"/>
      <c r="AS104" s="8"/>
    </row>
    <row r="105" customFormat="false" ht="12.75" hidden="false" customHeight="true" outlineLevel="0" collapsed="false">
      <c r="A105" s="260" t="s">
        <v>468</v>
      </c>
      <c r="B105" s="261" t="n">
        <f aca="false">B44</f>
        <v>36982</v>
      </c>
      <c r="C105" s="262" t="n">
        <f aca="false">C44</f>
        <v>36982</v>
      </c>
      <c r="D105" s="262" t="n">
        <f aca="false">D44</f>
        <v>36983</v>
      </c>
      <c r="E105" s="262" t="n">
        <f aca="false">E44</f>
        <v>36984</v>
      </c>
      <c r="F105" s="262" t="n">
        <f aca="false">F44</f>
        <v>36985</v>
      </c>
      <c r="G105" s="262" t="n">
        <f aca="false">G44</f>
        <v>36986</v>
      </c>
      <c r="H105" s="262" t="n">
        <f aca="false">H44</f>
        <v>36987</v>
      </c>
      <c r="I105" s="262" t="n">
        <f aca="false">I44</f>
        <v>36988</v>
      </c>
      <c r="J105" s="262" t="n">
        <f aca="false">J44</f>
        <v>36989</v>
      </c>
      <c r="K105" s="262" t="n">
        <f aca="false">K44</f>
        <v>36990</v>
      </c>
      <c r="L105" s="262" t="n">
        <f aca="false">L44</f>
        <v>36991</v>
      </c>
      <c r="M105" s="262" t="n">
        <f aca="false">M44</f>
        <v>36992</v>
      </c>
      <c r="N105" s="262" t="n">
        <f aca="false">N44</f>
        <v>36993</v>
      </c>
      <c r="O105" s="262" t="n">
        <f aca="false">O44</f>
        <v>36994</v>
      </c>
      <c r="P105" s="262" t="n">
        <f aca="false">P44</f>
        <v>36995</v>
      </c>
      <c r="Q105" s="262" t="n">
        <f aca="false">Q44</f>
        <v>36996</v>
      </c>
      <c r="R105" s="262" t="n">
        <f aca="false">R44</f>
        <v>36997</v>
      </c>
      <c r="S105" s="262" t="n">
        <f aca="false">S44</f>
        <v>36998</v>
      </c>
      <c r="T105" s="262" t="n">
        <f aca="false">T44</f>
        <v>36999</v>
      </c>
      <c r="U105" s="262" t="n">
        <f aca="false">U44</f>
        <v>37000</v>
      </c>
      <c r="V105" s="262" t="n">
        <f aca="false">V44</f>
        <v>37001</v>
      </c>
      <c r="W105" s="262" t="n">
        <f aca="false">W44</f>
        <v>37002</v>
      </c>
      <c r="X105" s="262" t="n">
        <f aca="false">X44</f>
        <v>37003</v>
      </c>
      <c r="Y105" s="262" t="n">
        <f aca="false">Y44</f>
        <v>37004</v>
      </c>
      <c r="Z105" s="262" t="n">
        <f aca="false">Z44</f>
        <v>37005</v>
      </c>
      <c r="AA105" s="262" t="n">
        <f aca="false">AA44</f>
        <v>37006</v>
      </c>
      <c r="AB105" s="262" t="n">
        <f aca="false">AB44</f>
        <v>37007</v>
      </c>
      <c r="AC105" s="262" t="n">
        <f aca="false">AC44</f>
        <v>37008</v>
      </c>
      <c r="AD105" s="262" t="n">
        <f aca="false">AD44</f>
        <v>37009</v>
      </c>
      <c r="AE105" s="262" t="n">
        <f aca="false">AE44</f>
        <v>37010</v>
      </c>
      <c r="AF105" s="262" t="n">
        <f aca="false">AF44</f>
        <v>37011</v>
      </c>
      <c r="AG105" s="262" t="n">
        <f aca="false">AG44</f>
        <v>37012</v>
      </c>
      <c r="AH105" s="263"/>
      <c r="AI105" s="309"/>
      <c r="AJ105" s="311"/>
      <c r="AK105" s="263"/>
      <c r="AL105" s="266"/>
      <c r="AM105" s="263"/>
      <c r="AN105" s="263"/>
      <c r="AO105" s="263"/>
      <c r="AP105" s="263"/>
      <c r="AQ105" s="263"/>
      <c r="AR105" s="263"/>
      <c r="AS105" s="263"/>
      <c r="AT105" s="263"/>
      <c r="AU105" s="263"/>
      <c r="AV105" s="263"/>
      <c r="AW105" s="263"/>
      <c r="AX105" s="263"/>
      <c r="AY105" s="263"/>
      <c r="AZ105" s="263"/>
      <c r="BA105" s="263"/>
      <c r="BB105" s="263"/>
      <c r="BC105" s="263"/>
      <c r="BD105" s="263"/>
      <c r="BE105" s="263"/>
      <c r="BF105" s="263"/>
      <c r="BG105" s="263"/>
      <c r="BH105" s="263"/>
      <c r="BI105" s="263"/>
      <c r="BJ105" s="263"/>
      <c r="BK105" s="263"/>
      <c r="BL105" s="263"/>
      <c r="BM105" s="263"/>
      <c r="BN105" s="263"/>
      <c r="BO105" s="263"/>
      <c r="BP105" s="263"/>
      <c r="BQ105" s="263"/>
      <c r="BR105" s="263"/>
      <c r="BS105" s="263"/>
      <c r="BT105" s="263"/>
      <c r="BU105" s="263"/>
      <c r="BV105" s="263"/>
      <c r="BW105" s="263"/>
      <c r="BX105" s="263"/>
      <c r="BY105" s="263"/>
      <c r="BZ105" s="263"/>
      <c r="CA105" s="263"/>
      <c r="CB105" s="263"/>
      <c r="CC105" s="263"/>
      <c r="CD105" s="263"/>
      <c r="CE105" s="263"/>
      <c r="CF105" s="263"/>
      <c r="CG105" s="263"/>
      <c r="CH105" s="263"/>
      <c r="CI105" s="263"/>
      <c r="CJ105" s="263"/>
      <c r="CK105" s="263"/>
      <c r="CL105" s="263"/>
      <c r="CM105" s="263"/>
      <c r="CN105" s="263"/>
      <c r="CO105" s="263"/>
      <c r="CP105" s="263"/>
      <c r="CQ105" s="263"/>
      <c r="CR105" s="263"/>
      <c r="CS105" s="263"/>
      <c r="CT105" s="263"/>
      <c r="CU105" s="263"/>
      <c r="CV105" s="263"/>
      <c r="CW105" s="263"/>
      <c r="CX105" s="263"/>
      <c r="CY105" s="263"/>
      <c r="CZ105" s="263"/>
      <c r="DA105" s="263"/>
      <c r="DB105" s="263"/>
      <c r="DC105" s="263"/>
      <c r="DD105" s="263"/>
      <c r="DE105" s="263"/>
      <c r="DF105" s="263"/>
      <c r="DG105" s="263"/>
      <c r="DH105" s="263"/>
      <c r="DI105" s="263"/>
      <c r="DJ105" s="263"/>
      <c r="DK105" s="263"/>
      <c r="DL105" s="263"/>
      <c r="DM105" s="263"/>
      <c r="DN105" s="263"/>
      <c r="DO105" s="263"/>
      <c r="DP105" s="263"/>
      <c r="DQ105" s="263"/>
      <c r="DR105" s="263"/>
      <c r="DS105" s="263"/>
      <c r="DT105" s="263"/>
      <c r="DU105" s="263"/>
      <c r="DV105" s="263"/>
      <c r="DW105" s="263"/>
      <c r="DX105" s="263"/>
      <c r="DY105" s="263"/>
      <c r="DZ105" s="263"/>
      <c r="EA105" s="263"/>
      <c r="EB105" s="263"/>
      <c r="EC105" s="263"/>
      <c r="ED105" s="263"/>
      <c r="EE105" s="263"/>
      <c r="EF105" s="263"/>
      <c r="EG105" s="263"/>
      <c r="EH105" s="263"/>
      <c r="EI105" s="263"/>
      <c r="EJ105" s="263"/>
      <c r="EK105" s="263"/>
      <c r="EL105" s="263"/>
      <c r="EM105" s="263"/>
      <c r="EN105" s="263"/>
      <c r="EO105" s="263"/>
      <c r="EP105" s="263"/>
      <c r="EQ105" s="263"/>
      <c r="ER105" s="263"/>
      <c r="ES105" s="263"/>
      <c r="ET105" s="263"/>
      <c r="EU105" s="263"/>
      <c r="EV105" s="263"/>
      <c r="EW105" s="263"/>
      <c r="EX105" s="263"/>
      <c r="EY105" s="263"/>
      <c r="EZ105" s="263"/>
      <c r="FA105" s="263"/>
      <c r="FB105" s="263"/>
      <c r="FC105" s="263"/>
      <c r="FD105" s="263"/>
      <c r="FE105" s="263"/>
      <c r="FF105" s="263"/>
      <c r="FG105" s="263"/>
      <c r="FH105" s="263"/>
      <c r="FI105" s="263"/>
      <c r="FJ105" s="263"/>
      <c r="FK105" s="263"/>
      <c r="FL105" s="263"/>
      <c r="FM105" s="263"/>
      <c r="FN105" s="263"/>
      <c r="FO105" s="263"/>
      <c r="FP105" s="263"/>
      <c r="FQ105" s="263"/>
      <c r="FR105" s="263"/>
      <c r="FS105" s="263"/>
      <c r="FT105" s="263"/>
      <c r="FU105" s="263"/>
      <c r="FV105" s="263"/>
      <c r="FW105" s="263"/>
      <c r="FX105" s="263"/>
      <c r="FY105" s="263"/>
      <c r="FZ105" s="263"/>
      <c r="GA105" s="263"/>
      <c r="GB105" s="263"/>
      <c r="GC105" s="263"/>
      <c r="GD105" s="263"/>
      <c r="GE105" s="263"/>
      <c r="GF105" s="263"/>
      <c r="GG105" s="263"/>
      <c r="GH105" s="263"/>
      <c r="GI105" s="263"/>
      <c r="GJ105" s="263"/>
      <c r="GK105" s="263"/>
      <c r="GL105" s="263"/>
      <c r="GM105" s="263"/>
      <c r="GN105" s="263"/>
      <c r="GO105" s="263"/>
      <c r="GP105" s="263"/>
      <c r="GQ105" s="263"/>
      <c r="GR105" s="263"/>
      <c r="GS105" s="263"/>
      <c r="GT105" s="263"/>
      <c r="GU105" s="263"/>
      <c r="GV105" s="263"/>
      <c r="GW105" s="263"/>
      <c r="GX105" s="263"/>
      <c r="GY105" s="263"/>
      <c r="GZ105" s="263"/>
      <c r="HA105" s="263"/>
      <c r="HB105" s="263"/>
      <c r="HC105" s="263"/>
      <c r="HD105" s="263"/>
      <c r="HE105" s="263"/>
      <c r="HF105" s="263"/>
      <c r="HG105" s="263"/>
      <c r="HH105" s="263"/>
      <c r="HI105" s="263"/>
      <c r="HJ105" s="263"/>
      <c r="HK105" s="263"/>
      <c r="HL105" s="263"/>
      <c r="HM105" s="263"/>
      <c r="HN105" s="263"/>
      <c r="HO105" s="263"/>
      <c r="HP105" s="263"/>
      <c r="HQ105" s="263"/>
      <c r="HR105" s="263"/>
      <c r="HS105" s="263"/>
      <c r="HT105" s="263"/>
      <c r="HU105" s="263"/>
      <c r="HV105" s="263"/>
      <c r="HW105" s="263"/>
      <c r="HX105" s="263"/>
      <c r="HY105" s="263"/>
      <c r="HZ105" s="263"/>
      <c r="IA105" s="263"/>
      <c r="IB105" s="263"/>
      <c r="IC105" s="263"/>
      <c r="ID105" s="263"/>
      <c r="IE105" s="263"/>
      <c r="IF105" s="263"/>
      <c r="IG105" s="263"/>
      <c r="IH105" s="263"/>
      <c r="II105" s="263"/>
      <c r="IJ105" s="263"/>
      <c r="IK105" s="263"/>
      <c r="IL105" s="263"/>
      <c r="IM105" s="263"/>
      <c r="IN105" s="263"/>
      <c r="IO105" s="263"/>
      <c r="IP105" s="263"/>
      <c r="IQ105" s="263"/>
      <c r="IR105" s="263"/>
      <c r="IS105" s="263"/>
      <c r="IT105" s="263"/>
      <c r="IU105" s="263"/>
      <c r="IV105" s="263"/>
      <c r="IW105" s="263"/>
    </row>
    <row r="106" customFormat="false" ht="12.75" hidden="false" customHeight="true" outlineLevel="0" collapsed="false">
      <c r="A106" s="267"/>
      <c r="B106" s="267"/>
      <c r="C106" s="268" t="str">
        <f aca="false">C45</f>
        <v>S</v>
      </c>
      <c r="D106" s="268" t="str">
        <f aca="false">D45</f>
        <v>M</v>
      </c>
      <c r="E106" s="268" t="str">
        <f aca="false">E45</f>
        <v>T</v>
      </c>
      <c r="F106" s="268" t="str">
        <f aca="false">F45</f>
        <v>W</v>
      </c>
      <c r="G106" s="268" t="str">
        <f aca="false">G45</f>
        <v>R</v>
      </c>
      <c r="H106" s="268" t="str">
        <f aca="false">H45</f>
        <v>F</v>
      </c>
      <c r="I106" s="268" t="str">
        <f aca="false">I45</f>
        <v>S</v>
      </c>
      <c r="J106" s="268" t="str">
        <f aca="false">J45</f>
        <v>S</v>
      </c>
      <c r="K106" s="268" t="str">
        <f aca="false">K45</f>
        <v>M</v>
      </c>
      <c r="L106" s="268" t="str">
        <f aca="false">L45</f>
        <v>T</v>
      </c>
      <c r="M106" s="268" t="str">
        <f aca="false">M45</f>
        <v>W</v>
      </c>
      <c r="N106" s="268" t="str">
        <f aca="false">N45</f>
        <v>R</v>
      </c>
      <c r="O106" s="268" t="str">
        <f aca="false">O45</f>
        <v>F</v>
      </c>
      <c r="P106" s="268" t="str">
        <f aca="false">P45</f>
        <v>S</v>
      </c>
      <c r="Q106" s="268" t="str">
        <f aca="false">Q45</f>
        <v>S</v>
      </c>
      <c r="R106" s="268" t="str">
        <f aca="false">R45</f>
        <v>M</v>
      </c>
      <c r="S106" s="268" t="str">
        <f aca="false">S45</f>
        <v>T</v>
      </c>
      <c r="T106" s="268" t="str">
        <f aca="false">T45</f>
        <v>W</v>
      </c>
      <c r="U106" s="268" t="str">
        <f aca="false">U45</f>
        <v>R</v>
      </c>
      <c r="V106" s="268" t="str">
        <f aca="false">V45</f>
        <v>F</v>
      </c>
      <c r="W106" s="268" t="str">
        <f aca="false">W45</f>
        <v>S</v>
      </c>
      <c r="X106" s="268" t="str">
        <f aca="false">X45</f>
        <v>S</v>
      </c>
      <c r="Y106" s="268" t="str">
        <f aca="false">Y45</f>
        <v>M</v>
      </c>
      <c r="Z106" s="268" t="str">
        <f aca="false">Z45</f>
        <v>T</v>
      </c>
      <c r="AA106" s="268" t="str">
        <f aca="false">AA45</f>
        <v>W</v>
      </c>
      <c r="AB106" s="268" t="str">
        <f aca="false">AB45</f>
        <v>R</v>
      </c>
      <c r="AC106" s="268" t="str">
        <f aca="false">AC45</f>
        <v>F</v>
      </c>
      <c r="AD106" s="268" t="str">
        <f aca="false">AD45</f>
        <v>S</v>
      </c>
      <c r="AE106" s="268" t="str">
        <f aca="false">AE45</f>
        <v>S</v>
      </c>
      <c r="AF106" s="268" t="str">
        <f aca="false">AF45</f>
        <v>M</v>
      </c>
      <c r="AG106" s="268" t="str">
        <f aca="false">AG45</f>
        <v>T</v>
      </c>
      <c r="AH106" s="8"/>
      <c r="AI106" s="309"/>
      <c r="AJ106" s="310"/>
      <c r="AK106" s="8"/>
      <c r="AL106" s="87"/>
      <c r="AN106" s="8"/>
      <c r="AO106" s="8"/>
      <c r="AP106" s="8"/>
      <c r="AQ106" s="8"/>
      <c r="AR106" s="8"/>
      <c r="AS106" s="8"/>
    </row>
    <row r="107" customFormat="false" ht="12.75" hidden="false" customHeight="true" outlineLevel="0" collapsed="false">
      <c r="A107" s="271"/>
      <c r="B107" s="272" t="s">
        <v>420</v>
      </c>
      <c r="C107" s="273"/>
      <c r="D107" s="273"/>
      <c r="E107" s="273"/>
      <c r="F107" s="273"/>
      <c r="G107" s="273"/>
      <c r="H107" s="273"/>
      <c r="I107" s="273"/>
      <c r="J107" s="273"/>
      <c r="K107" s="273"/>
      <c r="L107" s="273"/>
      <c r="M107" s="273"/>
      <c r="N107" s="273"/>
      <c r="O107" s="273"/>
      <c r="P107" s="273"/>
      <c r="Q107" s="273"/>
      <c r="R107" s="273"/>
      <c r="S107" s="273"/>
      <c r="T107" s="273"/>
      <c r="U107" s="273"/>
      <c r="V107" s="273"/>
      <c r="W107" s="273"/>
      <c r="X107" s="273"/>
      <c r="Y107" s="273"/>
      <c r="Z107" s="273"/>
      <c r="AA107" s="273"/>
      <c r="AB107" s="273"/>
      <c r="AC107" s="273"/>
      <c r="AD107" s="273"/>
      <c r="AE107" s="273"/>
      <c r="AF107" s="273"/>
      <c r="AG107" s="274"/>
      <c r="AH107" s="87"/>
      <c r="AI107" s="145"/>
      <c r="AJ107" s="312"/>
      <c r="AK107" s="150"/>
      <c r="AL107" s="132"/>
      <c r="AM107" s="9"/>
    </row>
    <row r="108" customFormat="false" ht="12.75" hidden="false" customHeight="true" outlineLevel="0" collapsed="false">
      <c r="A108" s="218" t="s">
        <v>459</v>
      </c>
      <c r="B108" s="275" t="n">
        <f aca="false">SUM(C108:AG108)</f>
        <v>0</v>
      </c>
      <c r="C108" s="150"/>
      <c r="D108" s="150"/>
      <c r="E108" s="150"/>
      <c r="F108" s="150"/>
      <c r="G108" s="150"/>
      <c r="H108" s="150"/>
      <c r="I108" s="150"/>
      <c r="J108" s="150"/>
      <c r="K108" s="150"/>
      <c r="L108" s="150"/>
      <c r="M108" s="150"/>
      <c r="N108" s="150"/>
      <c r="O108" s="150"/>
      <c r="P108" s="150"/>
      <c r="Q108" s="150"/>
      <c r="R108" s="150"/>
      <c r="S108" s="150"/>
      <c r="T108" s="150"/>
      <c r="U108" s="150"/>
      <c r="V108" s="150"/>
      <c r="W108" s="150"/>
      <c r="X108" s="150"/>
      <c r="Y108" s="150"/>
      <c r="Z108" s="150"/>
      <c r="AA108" s="150"/>
      <c r="AB108" s="150"/>
      <c r="AC108" s="150"/>
      <c r="AD108" s="150"/>
      <c r="AE108" s="150"/>
      <c r="AF108" s="150"/>
      <c r="AG108" s="301"/>
      <c r="AH108" s="87"/>
      <c r="AJ108" s="87"/>
      <c r="AK108" s="150"/>
      <c r="AL108" s="132"/>
      <c r="AM108" s="9"/>
    </row>
    <row r="109" customFormat="false" ht="12.75" hidden="false" customHeight="true" outlineLevel="0" collapsed="false">
      <c r="A109" s="218" t="s">
        <v>461</v>
      </c>
      <c r="B109" s="275" t="n">
        <f aca="false">SUM(C109:AG109)</f>
        <v>0</v>
      </c>
      <c r="C109" s="150"/>
      <c r="D109" s="150"/>
      <c r="E109" s="150"/>
      <c r="F109" s="150"/>
      <c r="G109" s="150"/>
      <c r="H109" s="150"/>
      <c r="I109" s="150"/>
      <c r="J109" s="150"/>
      <c r="K109" s="150"/>
      <c r="L109" s="150"/>
      <c r="M109" s="150"/>
      <c r="N109" s="150"/>
      <c r="O109" s="150"/>
      <c r="P109" s="150"/>
      <c r="Q109" s="150"/>
      <c r="R109" s="150"/>
      <c r="S109" s="150"/>
      <c r="T109" s="150"/>
      <c r="U109" s="150"/>
      <c r="V109" s="150"/>
      <c r="W109" s="150"/>
      <c r="X109" s="150"/>
      <c r="Y109" s="150"/>
      <c r="Z109" s="150"/>
      <c r="AA109" s="150"/>
      <c r="AB109" s="150"/>
      <c r="AC109" s="150"/>
      <c r="AD109" s="150"/>
      <c r="AE109" s="150"/>
      <c r="AF109" s="150"/>
      <c r="AG109" s="301"/>
      <c r="AH109" s="87"/>
      <c r="AJ109" s="87"/>
      <c r="AK109" s="150"/>
      <c r="AL109" s="132"/>
      <c r="AM109" s="9"/>
    </row>
    <row r="110" customFormat="false" ht="12.75" hidden="false" customHeight="true" outlineLevel="0" collapsed="false">
      <c r="A110" s="218" t="s">
        <v>462</v>
      </c>
      <c r="B110" s="275" t="n">
        <f aca="false">SUM(C110:AG110)</f>
        <v>0</v>
      </c>
      <c r="C110" s="150"/>
      <c r="D110" s="150"/>
      <c r="E110" s="150"/>
      <c r="F110" s="150"/>
      <c r="G110" s="150"/>
      <c r="H110" s="150"/>
      <c r="I110" s="150"/>
      <c r="J110" s="150"/>
      <c r="K110" s="150"/>
      <c r="L110" s="150"/>
      <c r="M110" s="150"/>
      <c r="N110" s="150"/>
      <c r="O110" s="150"/>
      <c r="P110" s="150"/>
      <c r="Q110" s="150"/>
      <c r="R110" s="150"/>
      <c r="S110" s="150"/>
      <c r="T110" s="150"/>
      <c r="U110" s="150"/>
      <c r="V110" s="150"/>
      <c r="W110" s="150"/>
      <c r="X110" s="150"/>
      <c r="Y110" s="150"/>
      <c r="Z110" s="150"/>
      <c r="AA110" s="150"/>
      <c r="AB110" s="150"/>
      <c r="AC110" s="150"/>
      <c r="AD110" s="150"/>
      <c r="AE110" s="150"/>
      <c r="AF110" s="150"/>
      <c r="AG110" s="301"/>
      <c r="AH110" s="87"/>
      <c r="AJ110" s="87"/>
      <c r="AK110" s="150"/>
      <c r="AL110" s="132"/>
      <c r="AM110" s="9"/>
    </row>
    <row r="111" customFormat="false" ht="12.75" hidden="false" customHeight="true" outlineLevel="0" collapsed="false">
      <c r="A111" s="218" t="s">
        <v>463</v>
      </c>
      <c r="B111" s="275" t="n">
        <f aca="false">SUM(C111:AG111)</f>
        <v>0</v>
      </c>
      <c r="C111" s="150"/>
      <c r="D111" s="150"/>
      <c r="E111" s="150"/>
      <c r="F111" s="150"/>
      <c r="G111" s="150"/>
      <c r="H111" s="150"/>
      <c r="I111" s="150"/>
      <c r="J111" s="150"/>
      <c r="K111" s="150"/>
      <c r="L111" s="150"/>
      <c r="M111" s="150"/>
      <c r="N111" s="150"/>
      <c r="O111" s="150"/>
      <c r="P111" s="150"/>
      <c r="Q111" s="150"/>
      <c r="R111" s="150"/>
      <c r="S111" s="150"/>
      <c r="T111" s="150"/>
      <c r="U111" s="150"/>
      <c r="V111" s="150"/>
      <c r="W111" s="150"/>
      <c r="X111" s="150"/>
      <c r="Y111" s="150"/>
      <c r="Z111" s="150"/>
      <c r="AA111" s="150"/>
      <c r="AB111" s="150"/>
      <c r="AC111" s="150"/>
      <c r="AD111" s="150"/>
      <c r="AE111" s="150"/>
      <c r="AF111" s="150"/>
      <c r="AG111" s="301"/>
      <c r="AH111" s="87"/>
      <c r="AJ111" s="87"/>
      <c r="AK111" s="150"/>
      <c r="AL111" s="132"/>
      <c r="AM111" s="9"/>
    </row>
    <row r="112" customFormat="false" ht="12.75" hidden="false" customHeight="true" outlineLevel="0" collapsed="false">
      <c r="A112" s="218" t="s">
        <v>464</v>
      </c>
      <c r="B112" s="275" t="n">
        <f aca="false">SUM(C112:AG112)</f>
        <v>0</v>
      </c>
      <c r="C112" s="150"/>
      <c r="D112" s="150"/>
      <c r="E112" s="150"/>
      <c r="F112" s="150"/>
      <c r="G112" s="150"/>
      <c r="H112" s="150"/>
      <c r="I112" s="150"/>
      <c r="J112" s="150"/>
      <c r="K112" s="150"/>
      <c r="L112" s="150"/>
      <c r="M112" s="150"/>
      <c r="N112" s="150"/>
      <c r="O112" s="150"/>
      <c r="P112" s="150"/>
      <c r="Q112" s="150"/>
      <c r="R112" s="150"/>
      <c r="S112" s="150"/>
      <c r="T112" s="150"/>
      <c r="U112" s="150"/>
      <c r="V112" s="150"/>
      <c r="W112" s="150"/>
      <c r="X112" s="150"/>
      <c r="Y112" s="150"/>
      <c r="Z112" s="150"/>
      <c r="AA112" s="150"/>
      <c r="AB112" s="150"/>
      <c r="AC112" s="150"/>
      <c r="AD112" s="150"/>
      <c r="AE112" s="150"/>
      <c r="AF112" s="150"/>
      <c r="AG112" s="301"/>
      <c r="AH112" s="87"/>
      <c r="AJ112" s="87"/>
      <c r="AK112" s="150"/>
      <c r="AL112" s="132"/>
      <c r="AM112" s="9"/>
    </row>
    <row r="113" customFormat="false" ht="12.75" hidden="false" customHeight="true" outlineLevel="0" collapsed="false">
      <c r="A113" s="218" t="s">
        <v>466</v>
      </c>
      <c r="B113" s="275" t="n">
        <f aca="false">SUM(C113:AG113)</f>
        <v>0</v>
      </c>
      <c r="C113" s="150"/>
      <c r="D113" s="150"/>
      <c r="E113" s="150"/>
      <c r="F113" s="150"/>
      <c r="G113" s="150"/>
      <c r="H113" s="150"/>
      <c r="I113" s="150"/>
      <c r="J113" s="150"/>
      <c r="K113" s="150"/>
      <c r="L113" s="150"/>
      <c r="M113" s="150"/>
      <c r="N113" s="150"/>
      <c r="O113" s="150"/>
      <c r="P113" s="150"/>
      <c r="Q113" s="150"/>
      <c r="R113" s="150"/>
      <c r="S113" s="150"/>
      <c r="T113" s="150"/>
      <c r="U113" s="150"/>
      <c r="V113" s="150"/>
      <c r="W113" s="150"/>
      <c r="X113" s="150"/>
      <c r="Y113" s="150"/>
      <c r="Z113" s="150"/>
      <c r="AA113" s="150"/>
      <c r="AB113" s="150"/>
      <c r="AC113" s="150"/>
      <c r="AD113" s="150"/>
      <c r="AE113" s="150"/>
      <c r="AF113" s="150"/>
      <c r="AG113" s="301"/>
      <c r="AH113" s="87"/>
      <c r="AJ113" s="87"/>
      <c r="AK113" s="150"/>
      <c r="AL113" s="132"/>
      <c r="AM113" s="9"/>
    </row>
    <row r="114" customFormat="false" ht="12.75" hidden="false" customHeight="true" outlineLevel="0" collapsed="false">
      <c r="A114" s="218"/>
      <c r="B114" s="275"/>
      <c r="C114" s="150"/>
      <c r="D114" s="150"/>
      <c r="E114" s="150"/>
      <c r="F114" s="150"/>
      <c r="G114" s="150"/>
      <c r="H114" s="150"/>
      <c r="I114" s="150"/>
      <c r="J114" s="150"/>
      <c r="K114" s="150"/>
      <c r="L114" s="150"/>
      <c r="M114" s="150"/>
      <c r="N114" s="150"/>
      <c r="O114" s="150"/>
      <c r="P114" s="150"/>
      <c r="Q114" s="150"/>
      <c r="R114" s="150"/>
      <c r="S114" s="150"/>
      <c r="T114" s="150"/>
      <c r="U114" s="150"/>
      <c r="V114" s="150"/>
      <c r="W114" s="150"/>
      <c r="X114" s="150"/>
      <c r="Y114" s="150"/>
      <c r="Z114" s="150"/>
      <c r="AA114" s="150"/>
      <c r="AB114" s="150"/>
      <c r="AC114" s="150"/>
      <c r="AD114" s="150"/>
      <c r="AE114" s="150"/>
      <c r="AF114" s="150"/>
      <c r="AG114" s="301"/>
      <c r="AH114" s="87"/>
      <c r="AJ114" s="87"/>
      <c r="AK114" s="150"/>
      <c r="AL114" s="132"/>
      <c r="AM114" s="9"/>
    </row>
    <row r="115" customFormat="false" ht="12.75" hidden="false" customHeight="true" outlineLevel="0" collapsed="false">
      <c r="A115" s="218"/>
      <c r="B115" s="275"/>
      <c r="C115" s="150"/>
      <c r="D115" s="150"/>
      <c r="E115" s="150"/>
      <c r="F115" s="150"/>
      <c r="G115" s="150"/>
      <c r="H115" s="150"/>
      <c r="I115" s="150"/>
      <c r="J115" s="150"/>
      <c r="K115" s="150"/>
      <c r="L115" s="150"/>
      <c r="M115" s="150"/>
      <c r="N115" s="150"/>
      <c r="O115" s="150"/>
      <c r="P115" s="150"/>
      <c r="Q115" s="150"/>
      <c r="R115" s="150"/>
      <c r="S115" s="150"/>
      <c r="T115" s="150"/>
      <c r="U115" s="150"/>
      <c r="V115" s="150"/>
      <c r="W115" s="150"/>
      <c r="X115" s="150"/>
      <c r="Y115" s="150"/>
      <c r="Z115" s="150"/>
      <c r="AA115" s="150"/>
      <c r="AB115" s="150"/>
      <c r="AC115" s="150"/>
      <c r="AD115" s="150"/>
      <c r="AE115" s="150"/>
      <c r="AF115" s="150"/>
      <c r="AG115" s="301"/>
      <c r="AH115" s="87"/>
      <c r="AJ115" s="87"/>
      <c r="AK115" s="150"/>
      <c r="AL115" s="132"/>
      <c r="AM115" s="9"/>
    </row>
    <row r="116" customFormat="false" ht="12.75" hidden="false" customHeight="true" outlineLevel="0" collapsed="false">
      <c r="A116" s="218"/>
      <c r="B116" s="275"/>
      <c r="C116" s="150"/>
      <c r="D116" s="150"/>
      <c r="E116" s="150"/>
      <c r="F116" s="150"/>
      <c r="G116" s="150"/>
      <c r="H116" s="150"/>
      <c r="I116" s="150"/>
      <c r="J116" s="150"/>
      <c r="K116" s="150"/>
      <c r="L116" s="150"/>
      <c r="M116" s="150"/>
      <c r="N116" s="150"/>
      <c r="O116" s="150"/>
      <c r="P116" s="150"/>
      <c r="Q116" s="150"/>
      <c r="R116" s="150"/>
      <c r="S116" s="150"/>
      <c r="T116" s="150"/>
      <c r="U116" s="150"/>
      <c r="V116" s="150"/>
      <c r="W116" s="150"/>
      <c r="X116" s="150"/>
      <c r="Y116" s="150"/>
      <c r="Z116" s="150"/>
      <c r="AA116" s="150"/>
      <c r="AB116" s="150"/>
      <c r="AC116" s="150"/>
      <c r="AD116" s="150"/>
      <c r="AE116" s="150"/>
      <c r="AF116" s="150"/>
      <c r="AG116" s="301"/>
      <c r="AH116" s="87"/>
      <c r="AJ116" s="87"/>
      <c r="AK116" s="150"/>
      <c r="AL116" s="132"/>
      <c r="AM116" s="9"/>
    </row>
    <row r="117" customFormat="false" ht="12.75" hidden="false" customHeight="true" outlineLevel="0" collapsed="false">
      <c r="A117" s="218"/>
      <c r="B117" s="275"/>
      <c r="C117" s="150"/>
      <c r="D117" s="150"/>
      <c r="E117" s="150"/>
      <c r="F117" s="150"/>
      <c r="G117" s="150"/>
      <c r="H117" s="150"/>
      <c r="I117" s="150"/>
      <c r="J117" s="150"/>
      <c r="K117" s="150"/>
      <c r="L117" s="150"/>
      <c r="M117" s="150"/>
      <c r="N117" s="150"/>
      <c r="O117" s="150"/>
      <c r="P117" s="150"/>
      <c r="Q117" s="150"/>
      <c r="R117" s="150"/>
      <c r="S117" s="150"/>
      <c r="T117" s="150"/>
      <c r="U117" s="150"/>
      <c r="V117" s="150"/>
      <c r="W117" s="150"/>
      <c r="X117" s="150"/>
      <c r="Y117" s="150"/>
      <c r="Z117" s="150"/>
      <c r="AA117" s="150"/>
      <c r="AB117" s="150"/>
      <c r="AC117" s="150"/>
      <c r="AD117" s="150"/>
      <c r="AE117" s="150"/>
      <c r="AF117" s="150"/>
      <c r="AG117" s="301"/>
      <c r="AH117" s="87"/>
      <c r="AJ117" s="87"/>
      <c r="AK117" s="150"/>
      <c r="AL117" s="132"/>
      <c r="AM117" s="9"/>
    </row>
    <row r="118" customFormat="false" ht="12.75" hidden="false" customHeight="true" outlineLevel="0" collapsed="false">
      <c r="A118" s="313" t="s">
        <v>469</v>
      </c>
      <c r="B118" s="304" t="n">
        <f aca="false">SUM(B108:B117)</f>
        <v>0</v>
      </c>
      <c r="C118" s="314"/>
      <c r="D118" s="314"/>
      <c r="E118" s="314"/>
      <c r="F118" s="314"/>
      <c r="G118" s="314"/>
      <c r="H118" s="314"/>
      <c r="I118" s="314"/>
      <c r="J118" s="314"/>
      <c r="K118" s="314"/>
      <c r="L118" s="314"/>
      <c r="M118" s="314"/>
      <c r="N118" s="314"/>
      <c r="O118" s="314"/>
      <c r="P118" s="314"/>
      <c r="Q118" s="314"/>
      <c r="R118" s="314"/>
      <c r="S118" s="314"/>
      <c r="T118" s="314"/>
      <c r="U118" s="314"/>
      <c r="V118" s="314"/>
      <c r="W118" s="314"/>
      <c r="X118" s="314"/>
      <c r="Y118" s="314"/>
      <c r="Z118" s="314"/>
      <c r="AA118" s="314"/>
      <c r="AB118" s="314"/>
      <c r="AC118" s="314"/>
      <c r="AD118" s="314"/>
      <c r="AE118" s="314"/>
      <c r="AF118" s="314"/>
      <c r="AG118" s="315"/>
      <c r="AH118" s="87"/>
      <c r="AJ118" s="87"/>
      <c r="AK118" s="150"/>
      <c r="AL118" s="132"/>
      <c r="AM118" s="9"/>
    </row>
    <row r="119" customFormat="false" ht="12.75" hidden="false" customHeight="true" outlineLevel="0" collapsed="false">
      <c r="A119" s="87"/>
      <c r="B119" s="308"/>
      <c r="AH119" s="87"/>
      <c r="AJ119" s="87"/>
      <c r="AK119" s="150"/>
      <c r="AL119" s="132"/>
      <c r="AM119" s="9"/>
    </row>
    <row r="120" customFormat="false" ht="12.75" hidden="false" customHeight="true" outlineLevel="0" collapsed="false">
      <c r="A120" s="87"/>
      <c r="B120" s="308"/>
      <c r="AH120" s="87"/>
      <c r="AJ120" s="87"/>
      <c r="AK120" s="150"/>
      <c r="AL120" s="132"/>
      <c r="AM120" s="9"/>
    </row>
    <row r="121" customFormat="false" ht="12.75" hidden="false" customHeight="true" outlineLevel="0" collapsed="false">
      <c r="A121" s="252" t="s">
        <v>470</v>
      </c>
      <c r="B121" s="252"/>
      <c r="AH121" s="87"/>
      <c r="AJ121" s="87"/>
      <c r="AK121" s="150"/>
      <c r="AL121" s="132"/>
      <c r="AM121" s="9"/>
    </row>
    <row r="122" customFormat="false" ht="12.75" hidden="false" customHeight="true" outlineLevel="0" collapsed="false">
      <c r="AK122" s="8"/>
      <c r="AL122" s="132"/>
      <c r="AM122" s="9"/>
    </row>
    <row r="123" customFormat="false" ht="12.75" hidden="false" customHeight="true" outlineLevel="0" collapsed="false">
      <c r="D123" s="140" t="s">
        <v>14</v>
      </c>
      <c r="AI123" s="8"/>
      <c r="AJ123" s="72"/>
      <c r="AK123" s="72"/>
      <c r="AL123" s="8"/>
      <c r="AM123" s="8"/>
    </row>
    <row r="124" customFormat="false" ht="12.75" hidden="false" customHeight="true" outlineLevel="0" collapsed="false">
      <c r="A124" s="316" t="s">
        <v>471</v>
      </c>
      <c r="B124" s="317"/>
      <c r="C124" s="318"/>
      <c r="D124" s="318"/>
      <c r="E124" s="319"/>
      <c r="G124" s="316" t="s">
        <v>472</v>
      </c>
      <c r="H124" s="316"/>
      <c r="I124" s="317"/>
      <c r="J124" s="318"/>
      <c r="K124" s="318"/>
      <c r="L124" s="319"/>
      <c r="M124" s="72"/>
      <c r="N124" s="72"/>
      <c r="O124" s="8"/>
      <c r="P124" s="8"/>
    </row>
    <row r="125" customFormat="false" ht="12.75" hidden="false" customHeight="true" outlineLevel="0" collapsed="false">
      <c r="A125" s="320" t="s">
        <v>321</v>
      </c>
      <c r="B125" s="256" t="s">
        <v>473</v>
      </c>
      <c r="C125" s="256"/>
      <c r="D125" s="256"/>
      <c r="E125" s="321" t="s">
        <v>474</v>
      </c>
      <c r="G125" s="320" t="s">
        <v>473</v>
      </c>
      <c r="H125" s="320"/>
      <c r="I125" s="320"/>
      <c r="J125" s="320"/>
      <c r="K125" s="320"/>
      <c r="L125" s="322" t="s">
        <v>474</v>
      </c>
      <c r="M125" s="72"/>
      <c r="N125" s="72"/>
      <c r="O125" s="8"/>
      <c r="P125" s="8"/>
    </row>
    <row r="126" customFormat="false" ht="12.75" hidden="false" customHeight="true" outlineLevel="0" collapsed="false">
      <c r="A126" s="323"/>
      <c r="B126" s="87"/>
      <c r="C126" s="87"/>
      <c r="D126" s="325"/>
      <c r="E126" s="326"/>
      <c r="G126" s="327"/>
      <c r="H126" s="324"/>
      <c r="I126" s="87"/>
      <c r="J126" s="8"/>
      <c r="K126" s="328"/>
      <c r="L126" s="326"/>
      <c r="M126" s="8"/>
      <c r="N126" s="8"/>
      <c r="O126" s="8"/>
      <c r="P126" s="8"/>
    </row>
    <row r="127" customFormat="false" ht="12.75" hidden="false" customHeight="true" outlineLevel="0" collapsed="false">
      <c r="A127" s="329"/>
      <c r="B127" s="87"/>
      <c r="C127" s="87"/>
      <c r="D127" s="325"/>
      <c r="E127" s="326"/>
      <c r="G127" s="331"/>
      <c r="H127" s="72"/>
      <c r="I127" s="332"/>
      <c r="J127" s="8"/>
      <c r="K127" s="328"/>
      <c r="L127" s="326"/>
      <c r="M127" s="8"/>
      <c r="N127" s="8"/>
      <c r="O127" s="8"/>
      <c r="P127" s="8"/>
    </row>
    <row r="128" customFormat="false" ht="12.75" hidden="false" customHeight="true" outlineLevel="0" collapsed="false">
      <c r="A128" s="329"/>
      <c r="B128" s="87"/>
      <c r="C128" s="87"/>
      <c r="D128" s="325"/>
      <c r="E128" s="326"/>
      <c r="G128" s="331"/>
      <c r="H128" s="87"/>
      <c r="I128" s="8"/>
      <c r="J128" s="8"/>
      <c r="K128" s="328"/>
      <c r="L128" s="326"/>
      <c r="M128" s="8"/>
      <c r="N128" s="8"/>
      <c r="O128" s="8"/>
      <c r="P128" s="8"/>
    </row>
    <row r="129" customFormat="false" ht="12.75" hidden="false" customHeight="true" outlineLevel="0" collapsed="false">
      <c r="A129" s="329"/>
      <c r="B129" s="87"/>
      <c r="C129" s="87"/>
      <c r="D129" s="325"/>
      <c r="E129" s="333"/>
      <c r="G129" s="331"/>
      <c r="H129" s="87"/>
      <c r="I129" s="8"/>
      <c r="J129" s="8"/>
      <c r="K129" s="325"/>
      <c r="L129" s="333"/>
      <c r="M129" s="8"/>
      <c r="N129" s="8"/>
      <c r="O129" s="8"/>
      <c r="P129" s="8"/>
    </row>
    <row r="130" customFormat="false" ht="12.75" hidden="false" customHeight="true" outlineLevel="0" collapsed="false">
      <c r="A130" s="329"/>
      <c r="B130" s="87"/>
      <c r="C130" s="87"/>
      <c r="D130" s="325"/>
      <c r="E130" s="326"/>
      <c r="G130" s="331"/>
      <c r="H130" s="87"/>
      <c r="I130" s="8"/>
      <c r="J130" s="8"/>
      <c r="K130" s="325"/>
      <c r="L130" s="326"/>
      <c r="M130" s="8"/>
      <c r="N130" s="8"/>
      <c r="O130" s="8"/>
      <c r="P130" s="8"/>
    </row>
    <row r="131" customFormat="false" ht="12.75" hidden="false" customHeight="true" outlineLevel="0" collapsed="false">
      <c r="A131" s="329"/>
      <c r="B131" s="87"/>
      <c r="C131" s="87"/>
      <c r="D131" s="325"/>
      <c r="E131" s="326"/>
      <c r="G131" s="331"/>
      <c r="H131" s="87"/>
      <c r="I131" s="8"/>
      <c r="J131" s="8"/>
      <c r="K131" s="325"/>
      <c r="L131" s="326"/>
      <c r="M131" s="8"/>
      <c r="N131" s="8"/>
      <c r="O131" s="8"/>
      <c r="P131" s="8"/>
    </row>
    <row r="132" customFormat="false" ht="12.75" hidden="false" customHeight="true" outlineLevel="0" collapsed="false">
      <c r="A132" s="329"/>
      <c r="B132" s="87"/>
      <c r="C132" s="332"/>
      <c r="D132" s="334"/>
      <c r="E132" s="333"/>
      <c r="G132" s="331"/>
      <c r="H132" s="8"/>
      <c r="I132" s="8"/>
      <c r="J132" s="8"/>
      <c r="K132" s="328"/>
      <c r="L132" s="333"/>
      <c r="M132" s="8"/>
      <c r="N132" s="8"/>
      <c r="O132" s="8"/>
      <c r="P132" s="8"/>
    </row>
    <row r="133" customFormat="false" ht="12.75" hidden="false" customHeight="true" outlineLevel="0" collapsed="false">
      <c r="A133" s="329"/>
      <c r="B133" s="87"/>
      <c r="C133" s="332"/>
      <c r="D133" s="334"/>
      <c r="E133" s="333"/>
      <c r="G133" s="331"/>
      <c r="H133" s="87"/>
      <c r="I133" s="8"/>
      <c r="J133" s="8"/>
      <c r="K133" s="325"/>
      <c r="L133" s="333"/>
      <c r="M133" s="8"/>
      <c r="N133" s="8"/>
      <c r="O133" s="8"/>
      <c r="P133" s="8"/>
    </row>
    <row r="134" customFormat="false" ht="12.75" hidden="false" customHeight="true" outlineLevel="0" collapsed="false">
      <c r="A134" s="329"/>
      <c r="B134" s="87"/>
      <c r="C134" s="332"/>
      <c r="D134" s="334"/>
      <c r="E134" s="326"/>
      <c r="G134" s="331"/>
      <c r="H134" s="87"/>
      <c r="I134" s="8"/>
      <c r="J134" s="8"/>
      <c r="K134" s="325"/>
      <c r="L134" s="326"/>
      <c r="M134" s="10"/>
      <c r="N134" s="9"/>
      <c r="O134" s="8"/>
      <c r="P134" s="8"/>
    </row>
    <row r="135" customFormat="false" ht="12.75" hidden="false" customHeight="true" outlineLevel="0" collapsed="false">
      <c r="A135" s="329"/>
      <c r="B135" s="87"/>
      <c r="C135" s="87"/>
      <c r="D135" s="325"/>
      <c r="E135" s="326"/>
      <c r="G135" s="331"/>
      <c r="H135" s="87"/>
      <c r="I135" s="8"/>
      <c r="J135" s="8"/>
      <c r="K135" s="325"/>
      <c r="L135" s="326"/>
      <c r="M135" s="10"/>
      <c r="N135" s="8"/>
      <c r="O135" s="8"/>
      <c r="P135" s="8"/>
    </row>
    <row r="136" customFormat="false" ht="12.75" hidden="false" customHeight="true" outlineLevel="0" collapsed="false">
      <c r="A136" s="329"/>
      <c r="B136" s="87"/>
      <c r="C136" s="87"/>
      <c r="D136" s="325"/>
      <c r="E136" s="326"/>
      <c r="G136" s="331"/>
      <c r="H136" s="87"/>
      <c r="I136" s="8"/>
      <c r="J136" s="8"/>
      <c r="K136" s="325"/>
      <c r="L136" s="326"/>
      <c r="M136" s="8"/>
      <c r="N136" s="10"/>
      <c r="O136" s="8"/>
      <c r="P136" s="8"/>
    </row>
    <row r="137" customFormat="false" ht="12.75" hidden="false" customHeight="true" outlineLevel="0" collapsed="false">
      <c r="A137" s="329"/>
      <c r="B137" s="87"/>
      <c r="C137" s="87"/>
      <c r="D137" s="325"/>
      <c r="E137" s="326"/>
      <c r="G137" s="331"/>
      <c r="H137" s="87"/>
      <c r="I137" s="8"/>
      <c r="J137" s="8"/>
      <c r="K137" s="325"/>
      <c r="L137" s="326"/>
      <c r="M137" s="8"/>
      <c r="N137" s="10"/>
      <c r="O137" s="8"/>
      <c r="P137" s="8"/>
    </row>
    <row r="138" customFormat="false" ht="12.75" hidden="false" customHeight="true" outlineLevel="0" collapsed="false">
      <c r="A138" s="329"/>
      <c r="B138" s="87"/>
      <c r="C138" s="335"/>
      <c r="D138" s="325"/>
      <c r="E138" s="326"/>
      <c r="G138" s="331"/>
      <c r="H138" s="87"/>
      <c r="I138" s="8"/>
      <c r="J138" s="8"/>
      <c r="K138" s="325"/>
      <c r="L138" s="326"/>
      <c r="M138" s="8"/>
      <c r="N138" s="8"/>
      <c r="O138" s="8"/>
      <c r="P138" s="8"/>
    </row>
    <row r="139" customFormat="false" ht="12.75" hidden="false" customHeight="true" outlineLevel="0" collapsed="false">
      <c r="A139" s="329"/>
      <c r="B139" s="8"/>
      <c r="C139" s="8"/>
      <c r="D139" s="303"/>
      <c r="E139" s="326"/>
      <c r="G139" s="331"/>
      <c r="H139" s="87"/>
      <c r="I139" s="8"/>
      <c r="J139" s="8"/>
      <c r="K139" s="325"/>
      <c r="L139" s="326"/>
      <c r="M139" s="8"/>
      <c r="N139" s="8"/>
      <c r="O139" s="8"/>
      <c r="P139" s="8"/>
    </row>
    <row r="140" customFormat="false" ht="12.75" hidden="false" customHeight="true" outlineLevel="0" collapsed="false">
      <c r="A140" s="329"/>
      <c r="B140" s="8"/>
      <c r="C140" s="8"/>
      <c r="D140" s="325"/>
      <c r="E140" s="326"/>
      <c r="G140" s="331"/>
      <c r="H140" s="87"/>
      <c r="I140" s="8"/>
      <c r="J140" s="8"/>
      <c r="K140" s="325"/>
      <c r="L140" s="326"/>
      <c r="M140" s="8"/>
      <c r="N140" s="8"/>
      <c r="O140" s="8"/>
      <c r="P140" s="8"/>
    </row>
    <row r="141" customFormat="false" ht="12.75" hidden="false" customHeight="true" outlineLevel="0" collapsed="false">
      <c r="A141" s="329"/>
      <c r="B141" s="8"/>
      <c r="C141" s="8"/>
      <c r="D141" s="325"/>
      <c r="E141" s="326"/>
      <c r="G141" s="331"/>
      <c r="H141" s="87"/>
      <c r="I141" s="8"/>
      <c r="J141" s="8"/>
      <c r="K141" s="325"/>
      <c r="L141" s="326"/>
      <c r="M141" s="8"/>
      <c r="N141" s="8"/>
      <c r="O141" s="8"/>
      <c r="P141" s="8"/>
    </row>
    <row r="142" customFormat="false" ht="12.75" hidden="false" customHeight="true" outlineLevel="0" collapsed="false">
      <c r="A142" s="329"/>
      <c r="B142" s="87"/>
      <c r="C142" s="87"/>
      <c r="D142" s="325"/>
      <c r="E142" s="326"/>
      <c r="G142" s="331"/>
      <c r="H142" s="87"/>
      <c r="I142" s="8"/>
      <c r="J142" s="8"/>
      <c r="K142" s="325"/>
      <c r="L142" s="326"/>
      <c r="M142" s="8"/>
      <c r="N142" s="8"/>
      <c r="O142" s="8"/>
      <c r="P142" s="8"/>
    </row>
    <row r="143" customFormat="false" ht="12.75" hidden="false" customHeight="true" outlineLevel="0" collapsed="false">
      <c r="A143" s="329"/>
      <c r="B143" s="87"/>
      <c r="C143" s="87"/>
      <c r="D143" s="325"/>
      <c r="E143" s="326"/>
      <c r="G143" s="331"/>
      <c r="H143" s="87"/>
      <c r="I143" s="8"/>
      <c r="J143" s="8"/>
      <c r="K143" s="325"/>
      <c r="L143" s="326"/>
      <c r="M143" s="8"/>
      <c r="N143" s="8"/>
      <c r="O143" s="8"/>
      <c r="P143" s="8"/>
    </row>
    <row r="144" customFormat="false" ht="12.75" hidden="false" customHeight="true" outlineLevel="0" collapsed="false">
      <c r="A144" s="329"/>
      <c r="B144" s="87"/>
      <c r="C144" s="87"/>
      <c r="D144" s="325"/>
      <c r="E144" s="326"/>
      <c r="G144" s="331"/>
      <c r="H144" s="87"/>
      <c r="I144" s="8"/>
      <c r="J144" s="8"/>
      <c r="K144" s="325"/>
      <c r="L144" s="326"/>
      <c r="M144" s="8"/>
      <c r="N144" s="8"/>
      <c r="O144" s="8"/>
      <c r="P144" s="8"/>
    </row>
    <row r="145" customFormat="false" ht="12.75" hidden="false" customHeight="true" outlineLevel="0" collapsed="false">
      <c r="A145" s="329"/>
      <c r="B145" s="87"/>
      <c r="C145" s="87"/>
      <c r="D145" s="325"/>
      <c r="E145" s="326"/>
      <c r="G145" s="331"/>
      <c r="H145" s="87"/>
      <c r="I145" s="8"/>
      <c r="J145" s="8"/>
      <c r="K145" s="325"/>
      <c r="L145" s="326"/>
      <c r="M145" s="8"/>
      <c r="N145" s="8"/>
      <c r="O145" s="8"/>
      <c r="P145" s="8"/>
    </row>
    <row r="146" customFormat="false" ht="12.75" hidden="false" customHeight="true" outlineLevel="0" collapsed="false">
      <c r="A146" s="329"/>
      <c r="B146" s="87"/>
      <c r="C146" s="87"/>
      <c r="D146" s="325"/>
      <c r="E146" s="326"/>
      <c r="G146" s="331"/>
      <c r="H146" s="87"/>
      <c r="I146" s="8"/>
      <c r="J146" s="8"/>
      <c r="K146" s="325"/>
      <c r="L146" s="326"/>
      <c r="M146" s="8"/>
      <c r="N146" s="8"/>
      <c r="O146" s="8"/>
      <c r="P146" s="8"/>
    </row>
    <row r="147" customFormat="false" ht="12.75" hidden="false" customHeight="true" outlineLevel="0" collapsed="false">
      <c r="A147" s="329"/>
      <c r="B147" s="87"/>
      <c r="C147" s="87"/>
      <c r="D147" s="325"/>
      <c r="E147" s="326"/>
      <c r="G147" s="331"/>
      <c r="H147" s="87"/>
      <c r="I147" s="8"/>
      <c r="J147" s="8"/>
      <c r="K147" s="325"/>
      <c r="L147" s="326"/>
      <c r="M147" s="8"/>
      <c r="N147" s="8"/>
      <c r="O147" s="8"/>
      <c r="P147" s="8"/>
    </row>
    <row r="148" customFormat="false" ht="12.75" hidden="false" customHeight="true" outlineLevel="0" collapsed="false">
      <c r="A148" s="329"/>
      <c r="B148" s="87"/>
      <c r="C148" s="87"/>
      <c r="D148" s="325"/>
      <c r="E148" s="326"/>
      <c r="G148" s="331"/>
      <c r="H148" s="87"/>
      <c r="I148" s="8"/>
      <c r="J148" s="8"/>
      <c r="K148" s="325"/>
      <c r="L148" s="326"/>
      <c r="M148" s="8"/>
      <c r="N148" s="8"/>
      <c r="O148" s="8"/>
      <c r="P148" s="8"/>
    </row>
    <row r="149" customFormat="false" ht="12.75" hidden="false" customHeight="true" outlineLevel="0" collapsed="false">
      <c r="A149" s="329"/>
      <c r="B149" s="87"/>
      <c r="C149" s="87"/>
      <c r="D149" s="325"/>
      <c r="E149" s="326"/>
      <c r="G149" s="331"/>
      <c r="H149" s="87"/>
      <c r="I149" s="8"/>
      <c r="J149" s="8"/>
      <c r="K149" s="325"/>
      <c r="L149" s="326"/>
      <c r="M149" s="8"/>
      <c r="N149" s="8"/>
      <c r="O149" s="8"/>
      <c r="P149" s="8"/>
    </row>
    <row r="150" customFormat="false" ht="12.75" hidden="false" customHeight="true" outlineLevel="0" collapsed="false">
      <c r="A150" s="329"/>
      <c r="B150" s="87"/>
      <c r="C150" s="87"/>
      <c r="D150" s="325"/>
      <c r="E150" s="326"/>
      <c r="G150" s="331"/>
      <c r="H150" s="87"/>
      <c r="I150" s="8"/>
      <c r="J150" s="8"/>
      <c r="K150" s="325"/>
      <c r="L150" s="326"/>
      <c r="M150" s="8"/>
      <c r="N150" s="8"/>
      <c r="O150" s="8"/>
      <c r="P150" s="8"/>
    </row>
    <row r="151" customFormat="false" ht="12.75" hidden="false" customHeight="true" outlineLevel="0" collapsed="false">
      <c r="A151" s="329"/>
      <c r="B151" s="87"/>
      <c r="C151" s="87"/>
      <c r="D151" s="325"/>
      <c r="E151" s="326"/>
      <c r="G151" s="331"/>
      <c r="H151" s="87"/>
      <c r="I151" s="8"/>
      <c r="J151" s="8"/>
      <c r="K151" s="325"/>
      <c r="L151" s="326"/>
      <c r="M151" s="8"/>
      <c r="N151" s="8"/>
      <c r="O151" s="8"/>
      <c r="P151" s="8"/>
    </row>
    <row r="152" customFormat="false" ht="12.75" hidden="false" customHeight="true" outlineLevel="0" collapsed="false">
      <c r="A152" s="329"/>
      <c r="B152" s="87"/>
      <c r="C152" s="87"/>
      <c r="D152" s="325"/>
      <c r="E152" s="326"/>
      <c r="G152" s="331"/>
      <c r="H152" s="87"/>
      <c r="I152" s="8"/>
      <c r="J152" s="8"/>
      <c r="K152" s="325"/>
      <c r="L152" s="326"/>
      <c r="M152" s="8"/>
      <c r="N152" s="8"/>
      <c r="O152" s="8"/>
      <c r="P152" s="8"/>
    </row>
    <row r="153" customFormat="false" ht="12.75" hidden="false" customHeight="true" outlineLevel="0" collapsed="false">
      <c r="A153" s="329"/>
      <c r="B153" s="87"/>
      <c r="C153" s="87"/>
      <c r="D153" s="325"/>
      <c r="E153" s="326"/>
      <c r="G153" s="331"/>
      <c r="H153" s="87"/>
      <c r="I153" s="8"/>
      <c r="J153" s="8"/>
      <c r="K153" s="325"/>
      <c r="L153" s="326"/>
      <c r="M153" s="8"/>
      <c r="N153" s="8"/>
      <c r="O153" s="8"/>
      <c r="P153" s="8"/>
    </row>
    <row r="154" customFormat="false" ht="12.75" hidden="false" customHeight="true" outlineLevel="0" collapsed="false">
      <c r="A154" s="329"/>
      <c r="B154" s="87"/>
      <c r="C154" s="87"/>
      <c r="D154" s="325"/>
      <c r="E154" s="326"/>
      <c r="G154" s="331"/>
      <c r="H154" s="87"/>
      <c r="I154" s="8"/>
      <c r="J154" s="8"/>
      <c r="K154" s="325"/>
      <c r="L154" s="326"/>
      <c r="M154" s="8"/>
      <c r="N154" s="8"/>
      <c r="O154" s="8"/>
      <c r="P154" s="8"/>
    </row>
    <row r="155" customFormat="false" ht="12.75" hidden="false" customHeight="true" outlineLevel="0" collapsed="false">
      <c r="A155" s="329"/>
      <c r="B155" s="87"/>
      <c r="C155" s="87"/>
      <c r="D155" s="325"/>
      <c r="E155" s="326"/>
      <c r="G155" s="331"/>
      <c r="H155" s="87"/>
      <c r="I155" s="8"/>
      <c r="J155" s="8"/>
      <c r="K155" s="325"/>
      <c r="L155" s="326"/>
      <c r="M155" s="8"/>
      <c r="N155" s="8"/>
      <c r="O155" s="8"/>
      <c r="P155" s="8"/>
    </row>
    <row r="156" customFormat="false" ht="12.75" hidden="false" customHeight="true" outlineLevel="0" collapsed="false">
      <c r="A156" s="329"/>
      <c r="B156" s="87"/>
      <c r="C156" s="87"/>
      <c r="D156" s="325"/>
      <c r="E156" s="326"/>
      <c r="G156" s="331"/>
      <c r="H156" s="87"/>
      <c r="I156" s="8"/>
      <c r="J156" s="8"/>
      <c r="K156" s="325"/>
      <c r="L156" s="326"/>
      <c r="M156" s="8"/>
      <c r="N156" s="8"/>
      <c r="O156" s="8"/>
      <c r="P156" s="8"/>
    </row>
    <row r="157" customFormat="false" ht="12.75" hidden="false" customHeight="true" outlineLevel="0" collapsed="false">
      <c r="A157" s="329"/>
      <c r="B157" s="87"/>
      <c r="C157" s="87"/>
      <c r="D157" s="325"/>
      <c r="E157" s="326"/>
      <c r="G157" s="331"/>
      <c r="H157" s="87"/>
      <c r="I157" s="8"/>
      <c r="J157" s="8"/>
      <c r="K157" s="325"/>
      <c r="L157" s="326"/>
      <c r="M157" s="8"/>
      <c r="N157" s="8"/>
      <c r="O157" s="8"/>
      <c r="P157" s="8"/>
    </row>
    <row r="158" customFormat="false" ht="12.75" hidden="false" customHeight="true" outlineLevel="0" collapsed="false">
      <c r="A158" s="329"/>
      <c r="B158" s="87"/>
      <c r="C158" s="87"/>
      <c r="D158" s="325"/>
      <c r="E158" s="336"/>
      <c r="G158" s="331"/>
      <c r="H158" s="87"/>
      <c r="I158" s="8"/>
      <c r="J158" s="8"/>
      <c r="K158" s="325"/>
      <c r="L158" s="336"/>
      <c r="M158" s="8"/>
      <c r="N158" s="8"/>
      <c r="O158" s="8"/>
      <c r="P158" s="8"/>
    </row>
    <row r="159" customFormat="false" ht="12.75" hidden="false" customHeight="true" outlineLevel="0" collapsed="false">
      <c r="A159" s="337"/>
      <c r="B159" s="87"/>
      <c r="C159" s="87"/>
      <c r="D159" s="338" t="s">
        <v>475</v>
      </c>
      <c r="E159" s="339" t="n">
        <f aca="false">SUM(E126:E158)</f>
        <v>0</v>
      </c>
      <c r="G159" s="337"/>
      <c r="H159" s="87"/>
      <c r="I159" s="8"/>
      <c r="J159" s="8"/>
      <c r="K159" s="338" t="s">
        <v>476</v>
      </c>
      <c r="L159" s="339" t="n">
        <f aca="false">SUM(L126:L158)</f>
        <v>0</v>
      </c>
      <c r="M159" s="8"/>
      <c r="N159" s="8"/>
      <c r="O159" s="8"/>
      <c r="P159" s="8"/>
    </row>
    <row r="160" customFormat="false" ht="12.75" hidden="false" customHeight="true" outlineLevel="0" collapsed="false">
      <c r="A160" s="340"/>
      <c r="B160" s="341"/>
      <c r="C160" s="341"/>
      <c r="D160" s="341"/>
      <c r="E160" s="342"/>
      <c r="G160" s="340"/>
      <c r="H160" s="341"/>
      <c r="I160" s="341"/>
      <c r="J160" s="341"/>
      <c r="K160" s="341"/>
      <c r="L160" s="342"/>
      <c r="M160" s="8"/>
      <c r="N160" s="8"/>
      <c r="O160" s="8"/>
      <c r="P160" s="8"/>
    </row>
    <row r="161" customFormat="false" ht="12.75" hidden="false" customHeight="true" outlineLevel="0" collapsed="false">
      <c r="AJ161" s="8"/>
      <c r="AK161" s="8"/>
      <c r="AL161" s="8"/>
      <c r="AM161" s="8"/>
    </row>
    <row r="162" customFormat="false" ht="12.75" hidden="false" customHeight="true" outlineLevel="0" collapsed="false">
      <c r="AJ162" s="8"/>
      <c r="AK162" s="8"/>
      <c r="AL162" s="8"/>
      <c r="AM162" s="8"/>
    </row>
    <row r="163" customFormat="false" ht="12.75" hidden="false" customHeight="true" outlineLevel="0" collapsed="false">
      <c r="A163" s="316" t="s">
        <v>477</v>
      </c>
      <c r="B163" s="318"/>
      <c r="C163" s="318"/>
      <c r="D163" s="318"/>
      <c r="E163" s="319"/>
      <c r="AJ163" s="8"/>
      <c r="AK163" s="8"/>
      <c r="AL163" s="8"/>
      <c r="AM163" s="8"/>
    </row>
    <row r="164" customFormat="false" ht="12.75" hidden="false" customHeight="true" outlineLevel="0" collapsed="false">
      <c r="A164" s="320" t="s">
        <v>321</v>
      </c>
      <c r="B164" s="256" t="s">
        <v>473</v>
      </c>
      <c r="C164" s="256"/>
      <c r="D164" s="256"/>
      <c r="E164" s="321" t="s">
        <v>474</v>
      </c>
      <c r="AJ164" s="8"/>
      <c r="AK164" s="8"/>
      <c r="AL164" s="8"/>
      <c r="AM164" s="8"/>
    </row>
    <row r="165" customFormat="false" ht="12.75" hidden="false" customHeight="true" outlineLevel="0" collapsed="false">
      <c r="A165" s="343"/>
      <c r="B165" s="87"/>
      <c r="C165" s="87"/>
      <c r="D165" s="325"/>
      <c r="E165" s="326"/>
      <c r="AJ165" s="8"/>
      <c r="AK165" s="8"/>
      <c r="AL165" s="8"/>
      <c r="AM165" s="8"/>
    </row>
    <row r="166" customFormat="false" ht="12.75" hidden="false" customHeight="true" outlineLevel="0" collapsed="false">
      <c r="A166" s="343"/>
      <c r="B166" s="87"/>
      <c r="C166" s="87"/>
      <c r="D166" s="325"/>
      <c r="E166" s="326"/>
      <c r="AJ166" s="8"/>
      <c r="AK166" s="8"/>
      <c r="AL166" s="8"/>
      <c r="AM166" s="8"/>
    </row>
    <row r="167" customFormat="false" ht="12.75" hidden="false" customHeight="true" outlineLevel="0" collapsed="false">
      <c r="A167" s="343"/>
      <c r="B167" s="87"/>
      <c r="C167" s="87"/>
      <c r="D167" s="325"/>
      <c r="E167" s="326"/>
      <c r="AJ167" s="8"/>
      <c r="AK167" s="8"/>
      <c r="AL167" s="8"/>
      <c r="AM167" s="8"/>
    </row>
    <row r="168" customFormat="false" ht="12.75" hidden="false" customHeight="true" outlineLevel="0" collapsed="false">
      <c r="A168" s="343"/>
      <c r="B168" s="87"/>
      <c r="C168" s="87"/>
      <c r="D168" s="325"/>
      <c r="E168" s="333"/>
      <c r="AJ168" s="8"/>
      <c r="AK168" s="8"/>
      <c r="AL168" s="8"/>
      <c r="AM168" s="8"/>
    </row>
    <row r="169" customFormat="false" ht="12.75" hidden="false" customHeight="true" outlineLevel="0" collapsed="false">
      <c r="A169" s="343"/>
      <c r="B169" s="87"/>
      <c r="C169" s="87"/>
      <c r="D169" s="325"/>
      <c r="E169" s="326"/>
      <c r="AJ169" s="8"/>
      <c r="AK169" s="8"/>
      <c r="AL169" s="8"/>
      <c r="AM169" s="8"/>
    </row>
    <row r="170" customFormat="false" ht="12.75" hidden="false" customHeight="true" outlineLevel="0" collapsed="false">
      <c r="A170" s="343"/>
      <c r="B170" s="87"/>
      <c r="C170" s="87"/>
      <c r="D170" s="325"/>
      <c r="E170" s="326"/>
      <c r="AJ170" s="8"/>
      <c r="AK170" s="8"/>
      <c r="AL170" s="8"/>
      <c r="AM170" s="8"/>
    </row>
    <row r="171" customFormat="false" ht="12.75" hidden="false" customHeight="true" outlineLevel="0" collapsed="false">
      <c r="A171" s="343"/>
      <c r="B171" s="87"/>
      <c r="C171" s="332"/>
      <c r="D171" s="334"/>
      <c r="E171" s="333"/>
      <c r="AJ171" s="8"/>
      <c r="AK171" s="8"/>
      <c r="AL171" s="8"/>
      <c r="AM171" s="8"/>
    </row>
    <row r="172" customFormat="false" ht="12.75" hidden="false" customHeight="true" outlineLevel="0" collapsed="false">
      <c r="A172" s="343"/>
      <c r="B172" s="324"/>
      <c r="C172" s="332"/>
      <c r="D172" s="334"/>
      <c r="E172" s="333"/>
      <c r="AJ172" s="8"/>
      <c r="AK172" s="8"/>
      <c r="AL172" s="8"/>
      <c r="AM172" s="8"/>
    </row>
    <row r="173" customFormat="false" ht="12.75" hidden="false" customHeight="true" outlineLevel="0" collapsed="false">
      <c r="A173" s="343"/>
      <c r="B173" s="324"/>
      <c r="C173" s="87"/>
      <c r="D173" s="325"/>
      <c r="E173" s="326"/>
      <c r="AJ173" s="8"/>
      <c r="AK173" s="8"/>
      <c r="AL173" s="8"/>
      <c r="AM173" s="8"/>
    </row>
    <row r="174" customFormat="false" ht="12.75" hidden="false" customHeight="true" outlineLevel="0" collapsed="false">
      <c r="A174" s="343"/>
      <c r="B174" s="87"/>
      <c r="C174" s="87"/>
      <c r="D174" s="325"/>
      <c r="E174" s="326"/>
      <c r="AJ174" s="8"/>
      <c r="AK174" s="8"/>
      <c r="AL174" s="8"/>
      <c r="AM174" s="8"/>
    </row>
    <row r="175" customFormat="false" ht="12.75" hidden="false" customHeight="true" outlineLevel="0" collapsed="false">
      <c r="A175" s="343"/>
      <c r="B175" s="87"/>
      <c r="C175" s="87"/>
      <c r="D175" s="325"/>
      <c r="E175" s="333"/>
      <c r="AJ175" s="8"/>
      <c r="AK175" s="8"/>
      <c r="AL175" s="8"/>
      <c r="AM175" s="8"/>
    </row>
    <row r="176" customFormat="false" ht="12.75" hidden="false" customHeight="true" outlineLevel="0" collapsed="false">
      <c r="A176" s="343"/>
      <c r="B176" s="87"/>
      <c r="C176" s="87"/>
      <c r="D176" s="325"/>
      <c r="E176" s="326"/>
      <c r="AJ176" s="8"/>
      <c r="AK176" s="8"/>
      <c r="AL176" s="8"/>
      <c r="AM176" s="8"/>
    </row>
    <row r="177" customFormat="false" ht="12.75" hidden="false" customHeight="true" outlineLevel="0" collapsed="false">
      <c r="A177" s="343"/>
      <c r="B177" s="87"/>
      <c r="C177" s="87"/>
      <c r="D177" s="325"/>
      <c r="E177" s="326"/>
      <c r="AJ177" s="8"/>
      <c r="AK177" s="8"/>
      <c r="AL177" s="8"/>
      <c r="AM177" s="8"/>
    </row>
    <row r="178" customFormat="false" ht="12.75" hidden="false" customHeight="true" outlineLevel="0" collapsed="false">
      <c r="A178" s="343"/>
      <c r="B178" s="72"/>
      <c r="C178" s="332"/>
      <c r="D178" s="334"/>
      <c r="E178" s="333"/>
      <c r="AJ178" s="8"/>
      <c r="AK178" s="8"/>
      <c r="AL178" s="8"/>
      <c r="AM178" s="8"/>
    </row>
    <row r="179" customFormat="false" ht="12.75" hidden="false" customHeight="true" outlineLevel="0" collapsed="false">
      <c r="A179" s="343"/>
      <c r="B179" s="72"/>
      <c r="C179" s="332"/>
      <c r="D179" s="334"/>
      <c r="E179" s="333"/>
      <c r="AJ179" s="8"/>
      <c r="AK179" s="8"/>
      <c r="AL179" s="8"/>
      <c r="AM179" s="8"/>
    </row>
    <row r="180" customFormat="false" ht="12.75" hidden="false" customHeight="true" outlineLevel="0" collapsed="false">
      <c r="A180" s="343"/>
      <c r="B180" s="72"/>
      <c r="C180" s="332"/>
      <c r="D180" s="334"/>
      <c r="E180" s="326"/>
      <c r="AJ180" s="8"/>
      <c r="AK180" s="8"/>
      <c r="AL180" s="8"/>
      <c r="AM180" s="8"/>
    </row>
    <row r="181" customFormat="false" ht="12.75" hidden="false" customHeight="true" outlineLevel="0" collapsed="false">
      <c r="A181" s="343"/>
      <c r="B181" s="87"/>
      <c r="C181" s="87"/>
      <c r="D181" s="325"/>
      <c r="E181" s="326"/>
      <c r="AJ181" s="8"/>
      <c r="AK181" s="8"/>
      <c r="AL181" s="8"/>
      <c r="AM181" s="8"/>
    </row>
    <row r="182" customFormat="false" ht="12.75" hidden="false" customHeight="true" outlineLevel="0" collapsed="false">
      <c r="A182" s="343"/>
      <c r="B182" s="87"/>
      <c r="C182" s="87"/>
      <c r="D182" s="325"/>
      <c r="E182" s="326"/>
      <c r="AJ182" s="8"/>
      <c r="AK182" s="8"/>
      <c r="AL182" s="8"/>
      <c r="AM182" s="8"/>
    </row>
    <row r="183" customFormat="false" ht="12.75" hidden="false" customHeight="true" outlineLevel="0" collapsed="false">
      <c r="A183" s="343"/>
      <c r="B183" s="87"/>
      <c r="C183" s="87"/>
      <c r="D183" s="325"/>
      <c r="E183" s="326"/>
      <c r="AJ183" s="8"/>
      <c r="AK183" s="8"/>
      <c r="AL183" s="8"/>
      <c r="AM183" s="8"/>
    </row>
    <row r="184" customFormat="false" ht="12.75" hidden="false" customHeight="true" outlineLevel="0" collapsed="false">
      <c r="A184" s="343"/>
      <c r="B184" s="87"/>
      <c r="C184" s="87"/>
      <c r="D184" s="325"/>
      <c r="E184" s="336"/>
      <c r="AJ184" s="8"/>
      <c r="AK184" s="8"/>
      <c r="AL184" s="8"/>
      <c r="AM184" s="8"/>
    </row>
    <row r="185" customFormat="false" ht="12.75" hidden="false" customHeight="true" outlineLevel="0" collapsed="false">
      <c r="A185" s="346"/>
      <c r="B185" s="87"/>
      <c r="C185" s="87"/>
      <c r="D185" s="338" t="s">
        <v>478</v>
      </c>
      <c r="E185" s="339" t="n">
        <f aca="false">SUM(E165:E184)</f>
        <v>0</v>
      </c>
      <c r="AJ185" s="8"/>
      <c r="AK185" s="8"/>
      <c r="AL185" s="8"/>
      <c r="AM185" s="8"/>
    </row>
    <row r="186" customFormat="false" ht="12.75" hidden="false" customHeight="true" outlineLevel="0" collapsed="false">
      <c r="A186" s="347"/>
      <c r="B186" s="341"/>
      <c r="C186" s="341"/>
      <c r="D186" s="341"/>
      <c r="E186" s="342"/>
      <c r="AJ186" s="8"/>
      <c r="AK186" s="8"/>
      <c r="AL186" s="8"/>
      <c r="AM186" s="8"/>
    </row>
    <row r="187" customFormat="false" ht="12.75" hidden="false" customHeight="true" outlineLevel="0" collapsed="false">
      <c r="AJ187" s="8"/>
      <c r="AK187" s="8"/>
      <c r="AL187" s="8"/>
      <c r="AM187" s="8"/>
    </row>
    <row r="188" customFormat="false" ht="12.75" hidden="false" customHeight="true" outlineLevel="0" collapsed="false">
      <c r="AJ188" s="8"/>
      <c r="AK188" s="8"/>
      <c r="AL188" s="8"/>
      <c r="AM188" s="8"/>
    </row>
    <row r="189" customFormat="false" ht="12.75" hidden="false" customHeight="true" outlineLevel="0" collapsed="false">
      <c r="A189" s="348" t="s">
        <v>479</v>
      </c>
      <c r="B189" s="349"/>
      <c r="C189" s="349"/>
      <c r="D189" s="349"/>
      <c r="E189" s="349"/>
      <c r="F189" s="349"/>
      <c r="G189" s="349"/>
      <c r="H189" s="349"/>
      <c r="I189" s="349"/>
      <c r="J189" s="349"/>
      <c r="K189" s="349"/>
      <c r="L189" s="349"/>
      <c r="M189" s="350"/>
      <c r="O189" s="8"/>
      <c r="P189" s="8"/>
      <c r="Q189" s="8"/>
      <c r="R189" s="8"/>
    </row>
    <row r="190" customFormat="false" ht="12.75" hidden="false" customHeight="true" outlineLevel="0" collapsed="false">
      <c r="A190" s="351" t="s">
        <v>480</v>
      </c>
      <c r="B190" s="352" t="s">
        <v>321</v>
      </c>
      <c r="C190" s="353" t="s">
        <v>481</v>
      </c>
      <c r="D190" s="354" t="s">
        <v>482</v>
      </c>
      <c r="E190" s="355" t="s">
        <v>473</v>
      </c>
      <c r="F190" s="355"/>
      <c r="G190" s="355"/>
      <c r="H190" s="355"/>
      <c r="I190" s="355"/>
      <c r="J190" s="355"/>
      <c r="K190" s="355"/>
      <c r="L190" s="355"/>
      <c r="M190" s="356" t="s">
        <v>474</v>
      </c>
      <c r="O190" s="8"/>
      <c r="P190" s="8"/>
      <c r="Q190" s="8"/>
      <c r="R190" s="8"/>
    </row>
    <row r="191" customFormat="false" ht="12.75" hidden="false" customHeight="true" outlineLevel="0" collapsed="false">
      <c r="A191" s="357"/>
      <c r="B191" s="358"/>
      <c r="C191" s="359"/>
      <c r="D191" s="325"/>
      <c r="E191" s="87"/>
      <c r="F191" s="87"/>
      <c r="G191" s="87"/>
      <c r="H191" s="87"/>
      <c r="I191" s="87"/>
      <c r="J191" s="87"/>
      <c r="K191" s="87"/>
      <c r="L191" s="87"/>
      <c r="M191" s="360"/>
      <c r="O191" s="8"/>
      <c r="P191" s="8"/>
      <c r="Q191" s="8"/>
      <c r="R191" s="8"/>
    </row>
    <row r="192" customFormat="false" ht="12.75" hidden="false" customHeight="true" outlineLevel="0" collapsed="false">
      <c r="A192" s="357"/>
      <c r="B192" s="358"/>
      <c r="C192" s="359"/>
      <c r="D192" s="325"/>
      <c r="E192" s="87"/>
      <c r="F192" s="87"/>
      <c r="G192" s="87"/>
      <c r="H192" s="87"/>
      <c r="I192" s="87"/>
      <c r="J192" s="87"/>
      <c r="K192" s="87"/>
      <c r="L192" s="87"/>
      <c r="M192" s="360"/>
      <c r="O192" s="8"/>
      <c r="P192" s="8"/>
      <c r="Q192" s="8"/>
      <c r="R192" s="8"/>
    </row>
    <row r="193" customFormat="false" ht="12.75" hidden="false" customHeight="true" outlineLevel="0" collapsed="false">
      <c r="A193" s="357"/>
      <c r="B193" s="358"/>
      <c r="C193" s="359"/>
      <c r="D193" s="325"/>
      <c r="E193" s="87"/>
      <c r="F193" s="87"/>
      <c r="G193" s="87"/>
      <c r="H193" s="87"/>
      <c r="I193" s="87"/>
      <c r="J193" s="87"/>
      <c r="K193" s="87"/>
      <c r="L193" s="87"/>
      <c r="M193" s="360"/>
      <c r="O193" s="8"/>
      <c r="P193" s="8"/>
      <c r="Q193" s="8"/>
      <c r="R193" s="8"/>
    </row>
    <row r="194" customFormat="false" ht="12.75" hidden="false" customHeight="true" outlineLevel="0" collapsed="false">
      <c r="A194" s="357"/>
      <c r="B194" s="358"/>
      <c r="C194" s="359"/>
      <c r="D194" s="325"/>
      <c r="E194" s="87"/>
      <c r="F194" s="87"/>
      <c r="G194" s="87"/>
      <c r="H194" s="87"/>
      <c r="I194" s="87"/>
      <c r="J194" s="87"/>
      <c r="K194" s="87"/>
      <c r="L194" s="87"/>
      <c r="M194" s="360"/>
      <c r="O194" s="8"/>
      <c r="P194" s="8"/>
      <c r="Q194" s="8"/>
      <c r="R194" s="8"/>
    </row>
    <row r="195" customFormat="false" ht="12.75" hidden="false" customHeight="true" outlineLevel="0" collapsed="false">
      <c r="A195" s="357"/>
      <c r="B195" s="358"/>
      <c r="C195" s="359"/>
      <c r="D195" s="325"/>
      <c r="E195" s="87"/>
      <c r="F195" s="87"/>
      <c r="G195" s="87"/>
      <c r="H195" s="87"/>
      <c r="I195" s="87"/>
      <c r="J195" s="87"/>
      <c r="K195" s="87"/>
      <c r="L195" s="87"/>
      <c r="M195" s="360"/>
      <c r="O195" s="8"/>
      <c r="P195" s="8"/>
      <c r="Q195" s="8"/>
      <c r="R195" s="8"/>
    </row>
    <row r="196" customFormat="false" ht="12.75" hidden="false" customHeight="true" outlineLevel="0" collapsed="false">
      <c r="A196" s="357"/>
      <c r="B196" s="358"/>
      <c r="C196" s="359"/>
      <c r="D196" s="325"/>
      <c r="E196" s="87"/>
      <c r="F196" s="87"/>
      <c r="G196" s="87"/>
      <c r="H196" s="87"/>
      <c r="I196" s="87"/>
      <c r="J196" s="87"/>
      <c r="K196" s="87"/>
      <c r="L196" s="87"/>
      <c r="M196" s="360"/>
    </row>
    <row r="197" customFormat="false" ht="12.75" hidden="false" customHeight="true" outlineLevel="0" collapsed="false">
      <c r="A197" s="357"/>
      <c r="B197" s="358"/>
      <c r="C197" s="359"/>
      <c r="D197" s="325"/>
      <c r="E197" s="87"/>
      <c r="F197" s="87"/>
      <c r="G197" s="87"/>
      <c r="H197" s="87"/>
      <c r="I197" s="87"/>
      <c r="J197" s="87"/>
      <c r="K197" s="87"/>
      <c r="L197" s="87"/>
      <c r="M197" s="360"/>
    </row>
    <row r="198" customFormat="false" ht="12.75" hidden="false" customHeight="true" outlineLevel="0" collapsed="false">
      <c r="A198" s="357"/>
      <c r="B198" s="358"/>
      <c r="C198" s="359"/>
      <c r="D198" s="325"/>
      <c r="E198" s="87"/>
      <c r="F198" s="87"/>
      <c r="G198" s="87"/>
      <c r="H198" s="87"/>
      <c r="I198" s="87"/>
      <c r="J198" s="87"/>
      <c r="K198" s="87"/>
      <c r="L198" s="87"/>
      <c r="M198" s="360"/>
    </row>
    <row r="199" customFormat="false" ht="12.75" hidden="false" customHeight="true" outlineLevel="0" collapsed="false">
      <c r="A199" s="357"/>
      <c r="B199" s="358"/>
      <c r="C199" s="359"/>
      <c r="D199" s="325"/>
      <c r="E199" s="87"/>
      <c r="F199" s="87"/>
      <c r="G199" s="87"/>
      <c r="H199" s="87"/>
      <c r="I199" s="87"/>
      <c r="J199" s="87"/>
      <c r="K199" s="87"/>
      <c r="L199" s="87"/>
      <c r="M199" s="360"/>
    </row>
    <row r="200" customFormat="false" ht="12.75" hidden="false" customHeight="true" outlineLevel="0" collapsed="false">
      <c r="A200" s="357"/>
      <c r="B200" s="358"/>
      <c r="C200" s="359"/>
      <c r="D200" s="325"/>
      <c r="E200" s="87"/>
      <c r="F200" s="87"/>
      <c r="G200" s="87"/>
      <c r="H200" s="87"/>
      <c r="I200" s="87"/>
      <c r="J200" s="87"/>
      <c r="K200" s="87"/>
      <c r="L200" s="87"/>
      <c r="M200" s="360"/>
    </row>
    <row r="201" customFormat="false" ht="12.75" hidden="false" customHeight="true" outlineLevel="0" collapsed="false">
      <c r="A201" s="361"/>
      <c r="B201" s="358"/>
      <c r="C201" s="359"/>
      <c r="D201" s="325"/>
      <c r="E201" s="87"/>
      <c r="F201" s="87"/>
      <c r="G201" s="87"/>
      <c r="H201" s="87"/>
      <c r="I201" s="87"/>
      <c r="J201" s="87"/>
      <c r="K201" s="87"/>
      <c r="L201" s="87"/>
      <c r="M201" s="360"/>
    </row>
    <row r="202" customFormat="false" ht="12.75" hidden="false" customHeight="true" outlineLevel="0" collapsed="false">
      <c r="A202" s="361"/>
      <c r="B202" s="358"/>
      <c r="C202" s="359"/>
      <c r="D202" s="325"/>
      <c r="E202" s="87"/>
      <c r="F202" s="87"/>
      <c r="G202" s="87"/>
      <c r="H202" s="87"/>
      <c r="I202" s="87"/>
      <c r="J202" s="87"/>
      <c r="K202" s="87"/>
      <c r="L202" s="87"/>
      <c r="M202" s="360"/>
    </row>
    <row r="203" customFormat="false" ht="12.75" hidden="false" customHeight="true" outlineLevel="0" collapsed="false">
      <c r="A203" s="361"/>
      <c r="B203" s="358"/>
      <c r="C203" s="359"/>
      <c r="D203" s="325"/>
      <c r="E203" s="87"/>
      <c r="F203" s="87"/>
      <c r="G203" s="87"/>
      <c r="H203" s="87"/>
      <c r="I203" s="87"/>
      <c r="J203" s="87"/>
      <c r="K203" s="87"/>
      <c r="L203" s="87"/>
      <c r="M203" s="360"/>
    </row>
    <row r="204" customFormat="false" ht="12.75" hidden="false" customHeight="true" outlineLevel="0" collapsed="false">
      <c r="A204" s="361"/>
      <c r="B204" s="358"/>
      <c r="C204" s="359"/>
      <c r="D204" s="325"/>
      <c r="E204" s="87"/>
      <c r="F204" s="87"/>
      <c r="G204" s="87"/>
      <c r="H204" s="87"/>
      <c r="I204" s="87"/>
      <c r="J204" s="87"/>
      <c r="K204" s="87"/>
      <c r="L204" s="87"/>
      <c r="M204" s="360"/>
    </row>
    <row r="205" customFormat="false" ht="12.75" hidden="false" customHeight="true" outlineLevel="0" collapsed="false">
      <c r="A205" s="361"/>
      <c r="B205" s="358"/>
      <c r="C205" s="362"/>
      <c r="D205" s="325"/>
      <c r="E205" s="87"/>
      <c r="F205" s="87"/>
      <c r="G205" s="87"/>
      <c r="H205" s="87"/>
      <c r="I205" s="87"/>
      <c r="J205" s="87"/>
      <c r="K205" s="87"/>
      <c r="L205" s="87"/>
      <c r="M205" s="360"/>
    </row>
    <row r="206" customFormat="false" ht="12.75" hidden="false" customHeight="true" outlineLevel="0" collapsed="false">
      <c r="A206" s="361"/>
      <c r="B206" s="358"/>
      <c r="C206" s="362"/>
      <c r="D206" s="325"/>
      <c r="E206" s="87"/>
      <c r="F206" s="87"/>
      <c r="G206" s="87"/>
      <c r="H206" s="87"/>
      <c r="I206" s="87"/>
      <c r="J206" s="87"/>
      <c r="K206" s="87"/>
      <c r="L206" s="87"/>
      <c r="M206" s="360"/>
    </row>
    <row r="207" customFormat="false" ht="12.75" hidden="false" customHeight="true" outlineLevel="0" collapsed="false">
      <c r="A207" s="361"/>
      <c r="B207" s="358"/>
      <c r="C207" s="362"/>
      <c r="D207" s="325"/>
      <c r="E207" s="87"/>
      <c r="F207" s="87"/>
      <c r="G207" s="87"/>
      <c r="H207" s="87"/>
      <c r="I207" s="87"/>
      <c r="J207" s="87"/>
      <c r="K207" s="87"/>
      <c r="L207" s="87"/>
      <c r="M207" s="360"/>
    </row>
    <row r="208" customFormat="false" ht="12.75" hidden="false" customHeight="true" outlineLevel="0" collapsed="false">
      <c r="A208" s="361"/>
      <c r="B208" s="358"/>
      <c r="C208" s="363"/>
      <c r="D208" s="325"/>
      <c r="E208" s="87"/>
      <c r="F208" s="87"/>
      <c r="G208" s="87"/>
      <c r="H208" s="87"/>
      <c r="I208" s="87"/>
      <c r="J208" s="87"/>
      <c r="K208" s="87"/>
      <c r="L208" s="87"/>
      <c r="M208" s="360"/>
    </row>
    <row r="209" customFormat="false" ht="12.75" hidden="false" customHeight="true" outlineLevel="0" collapsed="false">
      <c r="A209" s="361"/>
      <c r="B209" s="358"/>
      <c r="C209" s="363"/>
      <c r="D209" s="325"/>
      <c r="E209" s="87"/>
      <c r="F209" s="87"/>
      <c r="G209" s="87"/>
      <c r="H209" s="87"/>
      <c r="I209" s="87"/>
      <c r="J209" s="87"/>
      <c r="K209" s="87"/>
      <c r="L209" s="87"/>
      <c r="M209" s="360"/>
    </row>
    <row r="210" customFormat="false" ht="12.75" hidden="false" customHeight="true" outlineLevel="0" collapsed="false">
      <c r="A210" s="361"/>
      <c r="B210" s="358"/>
      <c r="C210" s="363"/>
      <c r="D210" s="325"/>
      <c r="E210" s="87"/>
      <c r="F210" s="87"/>
      <c r="G210" s="87"/>
      <c r="H210" s="87"/>
      <c r="I210" s="87"/>
      <c r="J210" s="87"/>
      <c r="K210" s="87"/>
      <c r="L210" s="87"/>
      <c r="M210" s="360"/>
    </row>
    <row r="211" customFormat="false" ht="12.75" hidden="false" customHeight="true" outlineLevel="0" collapsed="false">
      <c r="A211" s="361"/>
      <c r="B211" s="358"/>
      <c r="C211" s="363"/>
      <c r="D211" s="325"/>
      <c r="E211" s="87"/>
      <c r="F211" s="87"/>
      <c r="G211" s="87"/>
      <c r="H211" s="87"/>
      <c r="I211" s="87"/>
      <c r="J211" s="87"/>
      <c r="K211" s="87"/>
      <c r="L211" s="87"/>
      <c r="M211" s="360"/>
    </row>
    <row r="212" customFormat="false" ht="12.75" hidden="false" customHeight="true" outlineLevel="0" collapsed="false">
      <c r="A212" s="361"/>
      <c r="B212" s="358"/>
      <c r="C212" s="363"/>
      <c r="D212" s="325"/>
      <c r="E212" s="87"/>
      <c r="F212" s="87"/>
      <c r="G212" s="87"/>
      <c r="H212" s="87"/>
      <c r="I212" s="87"/>
      <c r="J212" s="87"/>
      <c r="K212" s="87"/>
      <c r="L212" s="87"/>
      <c r="M212" s="360"/>
    </row>
    <row r="213" customFormat="false" ht="12.75" hidden="false" customHeight="true" outlineLevel="0" collapsed="false">
      <c r="A213" s="361"/>
      <c r="B213" s="358"/>
      <c r="C213" s="363"/>
      <c r="D213" s="325"/>
      <c r="E213" s="87"/>
      <c r="F213" s="87"/>
      <c r="G213" s="87"/>
      <c r="H213" s="87"/>
      <c r="I213" s="87"/>
      <c r="J213" s="87"/>
      <c r="K213" s="87"/>
      <c r="L213" s="87"/>
      <c r="M213" s="360"/>
    </row>
    <row r="214" customFormat="false" ht="12.75" hidden="false" customHeight="true" outlineLevel="0" collapsed="false">
      <c r="A214" s="361"/>
      <c r="B214" s="358"/>
      <c r="C214" s="364"/>
      <c r="D214" s="325"/>
      <c r="E214" s="87"/>
      <c r="F214" s="87"/>
      <c r="G214" s="87"/>
      <c r="H214" s="87"/>
      <c r="I214" s="87"/>
      <c r="J214" s="87"/>
      <c r="K214" s="87"/>
      <c r="L214" s="338" t="s">
        <v>483</v>
      </c>
      <c r="M214" s="365" t="n">
        <f aca="false">SUM(M191:M213)</f>
        <v>0</v>
      </c>
    </row>
    <row r="215" customFormat="false" ht="12.75" hidden="false" customHeight="true" outlineLevel="0" collapsed="false">
      <c r="A215" s="366"/>
      <c r="B215" s="367"/>
      <c r="C215" s="341"/>
      <c r="D215" s="341"/>
      <c r="E215" s="341"/>
      <c r="F215" s="341"/>
      <c r="G215" s="341"/>
      <c r="H215" s="341"/>
      <c r="I215" s="341"/>
      <c r="J215" s="341"/>
      <c r="K215" s="341"/>
      <c r="L215" s="341"/>
      <c r="M215" s="342"/>
    </row>
    <row r="216" customFormat="false" ht="12.75" hidden="false" customHeight="true" outlineLevel="0" collapsed="false"/>
    <row r="217" customFormat="false" ht="12.75" hidden="false" customHeight="true" outlineLevel="0" collapsed="false"/>
    <row r="218" customFormat="false" ht="12.75" hidden="false" customHeight="true" outlineLevel="0" collapsed="false">
      <c r="A218" s="368" t="s">
        <v>484</v>
      </c>
      <c r="B218" s="369"/>
      <c r="C218" s="369"/>
      <c r="D218" s="369"/>
      <c r="E218" s="369"/>
      <c r="F218" s="370"/>
      <c r="G218" s="152"/>
      <c r="H218" s="152"/>
      <c r="I218" s="152"/>
      <c r="J218" s="152"/>
      <c r="K218" s="152"/>
      <c r="L218" s="152"/>
      <c r="M218" s="152"/>
      <c r="N218" s="152"/>
    </row>
    <row r="219" customFormat="false" ht="12.75" hidden="false" customHeight="true" outlineLevel="0" collapsed="false">
      <c r="A219" s="371" t="s">
        <v>480</v>
      </c>
      <c r="B219" s="372" t="s">
        <v>321</v>
      </c>
      <c r="C219" s="373" t="s">
        <v>481</v>
      </c>
      <c r="D219" s="374" t="s">
        <v>482</v>
      </c>
      <c r="E219" s="374"/>
      <c r="F219" s="375" t="s">
        <v>474</v>
      </c>
      <c r="G219" s="152"/>
      <c r="H219" s="152"/>
      <c r="I219" s="152"/>
      <c r="J219" s="152"/>
      <c r="K219" s="152"/>
      <c r="L219" s="152"/>
      <c r="M219" s="152"/>
      <c r="N219" s="152"/>
    </row>
    <row r="220" customFormat="false" ht="12.75" hidden="false" customHeight="true" outlineLevel="0" collapsed="false">
      <c r="A220" s="376"/>
      <c r="B220" s="358"/>
      <c r="C220" s="377"/>
      <c r="D220" s="87"/>
      <c r="E220" s="378"/>
      <c r="F220" s="379"/>
      <c r="G220" s="380"/>
      <c r="H220" s="380"/>
      <c r="I220" s="380"/>
      <c r="J220" s="380"/>
      <c r="K220" s="380"/>
      <c r="L220" s="380"/>
      <c r="M220" s="380"/>
      <c r="N220" s="380"/>
    </row>
    <row r="221" customFormat="false" ht="12.75" hidden="false" customHeight="true" outlineLevel="0" collapsed="false">
      <c r="A221" s="376"/>
      <c r="B221" s="358"/>
      <c r="C221" s="152"/>
      <c r="D221" s="381"/>
      <c r="E221" s="378"/>
      <c r="F221" s="382"/>
      <c r="G221" s="380"/>
      <c r="H221" s="380"/>
      <c r="I221" s="380"/>
      <c r="J221" s="380"/>
      <c r="K221" s="380"/>
      <c r="L221" s="380"/>
      <c r="M221" s="380"/>
      <c r="N221" s="380"/>
    </row>
    <row r="222" customFormat="false" ht="12.75" hidden="false" customHeight="true" outlineLevel="0" collapsed="false">
      <c r="A222" s="376"/>
      <c r="B222" s="358"/>
      <c r="C222" s="152"/>
      <c r="D222" s="381"/>
      <c r="E222" s="378"/>
      <c r="F222" s="383"/>
      <c r="G222" s="152"/>
      <c r="H222" s="152"/>
      <c r="I222" s="152"/>
      <c r="J222" s="152"/>
      <c r="K222" s="152"/>
      <c r="L222" s="152"/>
      <c r="M222" s="152"/>
      <c r="N222" s="152"/>
    </row>
    <row r="223" customFormat="false" ht="12.75" hidden="false" customHeight="true" outlineLevel="0" collapsed="false">
      <c r="A223" s="376"/>
      <c r="B223" s="358"/>
      <c r="C223" s="152"/>
      <c r="D223" s="381"/>
      <c r="E223" s="378"/>
      <c r="F223" s="383"/>
      <c r="G223" s="152"/>
      <c r="H223" s="152"/>
      <c r="I223" s="152"/>
      <c r="J223" s="152"/>
      <c r="K223" s="152"/>
      <c r="L223" s="152"/>
      <c r="M223" s="152"/>
      <c r="N223" s="152"/>
    </row>
    <row r="224" customFormat="false" ht="12.75" hidden="false" customHeight="true" outlineLevel="0" collapsed="false">
      <c r="A224" s="376"/>
      <c r="B224" s="358"/>
      <c r="C224" s="152"/>
      <c r="D224" s="381"/>
      <c r="E224" s="378"/>
      <c r="F224" s="383"/>
      <c r="G224" s="152"/>
      <c r="H224" s="152"/>
      <c r="I224" s="152"/>
      <c r="J224" s="152"/>
      <c r="K224" s="152"/>
      <c r="L224" s="152"/>
      <c r="M224" s="152"/>
      <c r="N224" s="152"/>
    </row>
    <row r="225" customFormat="false" ht="12.75" hidden="false" customHeight="true" outlineLevel="0" collapsed="false">
      <c r="A225" s="376"/>
      <c r="B225" s="358"/>
      <c r="C225" s="152"/>
      <c r="D225" s="381"/>
      <c r="E225" s="378"/>
      <c r="F225" s="383"/>
      <c r="G225" s="152"/>
      <c r="H225" s="152"/>
      <c r="I225" s="152"/>
      <c r="J225" s="152"/>
      <c r="K225" s="152"/>
      <c r="L225" s="152"/>
      <c r="M225" s="152"/>
      <c r="N225" s="152"/>
    </row>
    <row r="226" customFormat="false" ht="12.75" hidden="false" customHeight="true" outlineLevel="0" collapsed="false">
      <c r="A226" s="376"/>
      <c r="B226" s="358"/>
      <c r="C226" s="152"/>
      <c r="D226" s="381"/>
      <c r="E226" s="378"/>
      <c r="F226" s="383"/>
      <c r="G226" s="152"/>
      <c r="H226" s="152"/>
      <c r="I226" s="152"/>
      <c r="J226" s="152"/>
      <c r="K226" s="152"/>
      <c r="L226" s="152"/>
      <c r="M226" s="152"/>
      <c r="N226" s="152"/>
    </row>
    <row r="227" customFormat="false" ht="12.75" hidden="false" customHeight="true" outlineLevel="0" collapsed="false">
      <c r="A227" s="376"/>
      <c r="B227" s="358"/>
      <c r="C227" s="152"/>
      <c r="D227" s="381"/>
      <c r="E227" s="378"/>
      <c r="F227" s="383"/>
      <c r="G227" s="152"/>
      <c r="H227" s="152"/>
      <c r="I227" s="152"/>
      <c r="J227" s="152"/>
      <c r="K227" s="152"/>
      <c r="L227" s="152"/>
      <c r="M227" s="152"/>
      <c r="N227" s="152"/>
    </row>
    <row r="228" customFormat="false" ht="12.75" hidden="false" customHeight="true" outlineLevel="0" collapsed="false">
      <c r="A228" s="376"/>
      <c r="B228" s="358"/>
      <c r="C228" s="152"/>
      <c r="D228" s="381"/>
      <c r="E228" s="378"/>
      <c r="F228" s="383"/>
      <c r="G228" s="152"/>
      <c r="H228" s="152"/>
      <c r="I228" s="152"/>
      <c r="J228" s="152"/>
      <c r="K228" s="152"/>
      <c r="L228" s="152"/>
      <c r="M228" s="152"/>
      <c r="N228" s="152"/>
    </row>
    <row r="229" customFormat="false" ht="12.75" hidden="false" customHeight="true" outlineLevel="0" collapsed="false">
      <c r="A229" s="376"/>
      <c r="B229" s="358"/>
      <c r="C229" s="152"/>
      <c r="D229" s="381"/>
      <c r="E229" s="378"/>
      <c r="F229" s="383"/>
      <c r="G229" s="152"/>
      <c r="H229" s="152"/>
      <c r="I229" s="152"/>
      <c r="J229" s="152"/>
      <c r="K229" s="152"/>
      <c r="L229" s="152"/>
      <c r="M229" s="152"/>
      <c r="N229" s="152"/>
    </row>
    <row r="230" customFormat="false" ht="12.75" hidden="false" customHeight="true" outlineLevel="0" collapsed="false">
      <c r="A230" s="376"/>
      <c r="B230" s="358"/>
      <c r="C230" s="152"/>
      <c r="D230" s="381"/>
      <c r="E230" s="378"/>
      <c r="F230" s="383"/>
      <c r="G230" s="152"/>
      <c r="H230" s="152"/>
      <c r="I230" s="152"/>
      <c r="J230" s="152"/>
      <c r="K230" s="152"/>
      <c r="L230" s="152"/>
      <c r="M230" s="152"/>
      <c r="N230" s="152"/>
    </row>
    <row r="231" customFormat="false" ht="12.75" hidden="false" customHeight="true" outlineLevel="0" collapsed="false">
      <c r="A231" s="376"/>
      <c r="B231" s="358"/>
      <c r="C231" s="152"/>
      <c r="D231" s="381"/>
      <c r="E231" s="378"/>
      <c r="F231" s="383"/>
      <c r="G231" s="152"/>
      <c r="H231" s="152"/>
      <c r="I231" s="152"/>
      <c r="J231" s="152"/>
      <c r="K231" s="152"/>
      <c r="L231" s="152"/>
      <c r="M231" s="152"/>
      <c r="N231" s="152"/>
    </row>
    <row r="232" customFormat="false" ht="12.75" hidden="false" customHeight="true" outlineLevel="0" collapsed="false">
      <c r="A232" s="376"/>
      <c r="B232" s="358"/>
      <c r="C232" s="152"/>
      <c r="D232" s="381"/>
      <c r="E232" s="378"/>
      <c r="F232" s="383"/>
      <c r="G232" s="152"/>
      <c r="H232" s="152"/>
      <c r="I232" s="152"/>
      <c r="J232" s="152"/>
      <c r="K232" s="152"/>
      <c r="L232" s="152"/>
      <c r="M232" s="152"/>
      <c r="N232" s="152"/>
    </row>
    <row r="233" customFormat="false" ht="12.75" hidden="false" customHeight="true" outlineLevel="0" collapsed="false">
      <c r="A233" s="376"/>
      <c r="B233" s="358"/>
      <c r="C233" s="152"/>
      <c r="D233" s="381"/>
      <c r="E233" s="378"/>
      <c r="F233" s="383"/>
      <c r="G233" s="152"/>
      <c r="H233" s="152"/>
      <c r="I233" s="152"/>
      <c r="J233" s="152"/>
      <c r="K233" s="152"/>
      <c r="L233" s="152"/>
      <c r="M233" s="152"/>
      <c r="N233" s="152"/>
    </row>
    <row r="234" customFormat="false" ht="12.75" hidden="false" customHeight="true" outlineLevel="0" collapsed="false">
      <c r="A234" s="376"/>
      <c r="B234" s="358"/>
      <c r="C234" s="152"/>
      <c r="D234" s="381"/>
      <c r="E234" s="378"/>
      <c r="F234" s="383"/>
      <c r="G234" s="152"/>
      <c r="H234" s="152"/>
      <c r="I234" s="152"/>
      <c r="J234" s="152"/>
      <c r="K234" s="152"/>
      <c r="L234" s="152"/>
      <c r="M234" s="152"/>
      <c r="N234" s="152"/>
    </row>
    <row r="235" customFormat="false" ht="12.75" hidden="false" customHeight="true" outlineLevel="0" collapsed="false">
      <c r="A235" s="376"/>
      <c r="B235" s="358"/>
      <c r="C235" s="152"/>
      <c r="D235" s="381"/>
      <c r="E235" s="378"/>
      <c r="F235" s="383"/>
      <c r="G235" s="152"/>
      <c r="H235" s="152"/>
      <c r="I235" s="152"/>
      <c r="J235" s="152"/>
      <c r="K235" s="152"/>
      <c r="L235" s="152"/>
      <c r="M235" s="152"/>
      <c r="N235" s="152"/>
    </row>
    <row r="236" customFormat="false" ht="12.75" hidden="false" customHeight="true" outlineLevel="0" collapsed="false">
      <c r="A236" s="376"/>
      <c r="B236" s="358"/>
      <c r="C236" s="152"/>
      <c r="D236" s="381"/>
      <c r="E236" s="378"/>
      <c r="F236" s="383"/>
      <c r="G236" s="152"/>
      <c r="H236" s="152"/>
      <c r="I236" s="152"/>
      <c r="J236" s="152"/>
      <c r="K236" s="152"/>
      <c r="L236" s="152"/>
      <c r="M236" s="152"/>
      <c r="N236" s="152"/>
    </row>
    <row r="237" customFormat="false" ht="12.75" hidden="false" customHeight="true" outlineLevel="0" collapsed="false">
      <c r="A237" s="376"/>
      <c r="B237" s="358"/>
      <c r="C237" s="152"/>
      <c r="D237" s="381"/>
      <c r="E237" s="378"/>
      <c r="F237" s="383"/>
      <c r="G237" s="152"/>
      <c r="H237" s="152"/>
      <c r="I237" s="152"/>
      <c r="J237" s="152"/>
      <c r="K237" s="152"/>
      <c r="L237" s="152"/>
      <c r="M237" s="152"/>
      <c r="N237" s="152"/>
    </row>
    <row r="238" customFormat="false" ht="12.75" hidden="false" customHeight="true" outlineLevel="0" collapsed="false">
      <c r="A238" s="376"/>
      <c r="B238" s="358"/>
      <c r="C238" s="152"/>
      <c r="D238" s="152"/>
      <c r="E238" s="338" t="s">
        <v>485</v>
      </c>
      <c r="F238" s="384" t="n">
        <f aca="false">SUM(F219:F237)</f>
        <v>0</v>
      </c>
      <c r="G238" s="152"/>
      <c r="H238" s="152"/>
      <c r="I238" s="152"/>
      <c r="J238" s="152"/>
      <c r="K238" s="152"/>
      <c r="L238" s="152"/>
      <c r="M238" s="152"/>
      <c r="N238" s="152"/>
    </row>
    <row r="239" customFormat="false" ht="12.75" hidden="false" customHeight="true" outlineLevel="0" collapsed="false">
      <c r="A239" s="385"/>
      <c r="B239" s="386"/>
      <c r="C239" s="387"/>
      <c r="D239" s="387"/>
      <c r="E239" s="388"/>
      <c r="F239" s="389"/>
      <c r="G239" s="152"/>
      <c r="H239" s="152"/>
      <c r="I239" s="152"/>
      <c r="J239" s="152"/>
      <c r="K239" s="152"/>
      <c r="L239" s="152"/>
      <c r="M239" s="152"/>
      <c r="N239" s="152"/>
    </row>
    <row r="240" customFormat="false" ht="12.75" hidden="false" customHeight="true" outlineLevel="0" collapsed="false"/>
  </sheetData>
  <mergeCells count="11">
    <mergeCell ref="S6:T6"/>
    <mergeCell ref="K28:L28"/>
    <mergeCell ref="A41:B41"/>
    <mergeCell ref="AI42:AJ42"/>
    <mergeCell ref="A79:B79"/>
    <mergeCell ref="A121:B121"/>
    <mergeCell ref="B125:D125"/>
    <mergeCell ref="G125:K125"/>
    <mergeCell ref="B164:D164"/>
    <mergeCell ref="E190:L190"/>
    <mergeCell ref="D219:E219"/>
  </mergeCells>
  <printOptions headings="false" gridLines="false" gridLinesSet="true" horizontalCentered="true" verticalCentered="false"/>
  <pageMargins left="0.25" right="0.25" top="0.25" bottom="0.25" header="0.511811023622047" footer="0.25"/>
  <pageSetup paperSize="5" scale="100" fitToWidth="1" fitToHeight="1" pageOrder="downThenOver" orientation="landscape" blackAndWhite="false" draft="false" cellComments="none" horizontalDpi="300" verticalDpi="300" copies="1"/>
  <headerFooter differentFirst="false" differentOddEven="false">
    <oddHeader/>
    <oddFooter>&amp;L&amp;"Times New Roman,Italic"&amp;F/&amp;A  Prepared By: S. Mills (x3548)&amp;R&amp;"Times New Roman,Italic"&amp;D &amp;T</oddFooter>
  </headerFooter>
  <drawing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240"/>
  <sheetViews>
    <sheetView showFormulas="false" showGridLines="false" showRowColHeaders="true" showZeros="true" rightToLeft="false" tabSelected="false" showOutlineSymbols="true" defaultGridColor="true" view="normal" topLeftCell="A1" colorId="64" zoomScale="65" zoomScaleNormal="65" zoomScalePageLayoutView="100" workbookViewId="0">
      <pane xSplit="1" ySplit="5" topLeftCell="K35" activePane="bottomRight" state="frozen"/>
      <selection pane="topLeft" activeCell="A1" activeCellId="0" sqref="A1"/>
      <selection pane="topRight" activeCell="K1" activeCellId="0" sqref="K1"/>
      <selection pane="bottomLeft" activeCell="A35" activeCellId="0" sqref="A35"/>
      <selection pane="bottomRight" activeCell="Z47" activeCellId="0" sqref="Z47:Z73"/>
    </sheetView>
  </sheetViews>
  <sheetFormatPr defaultColWidth="9.13671875" defaultRowHeight="12.75" customHeight="true" zeroHeight="false" outlineLevelRow="0" outlineLevelCol="0"/>
  <cols>
    <col collapsed="false" customWidth="true" hidden="false" outlineLevel="0" max="1" min="1" style="140" width="23.85"/>
    <col collapsed="false" customWidth="true" hidden="false" outlineLevel="0" max="4" min="2" style="140" width="14.85"/>
    <col collapsed="false" customWidth="true" hidden="false" outlineLevel="0" max="5" min="5" style="140" width="17.28"/>
    <col collapsed="false" customWidth="true" hidden="false" outlineLevel="0" max="11" min="6" style="140" width="14.85"/>
    <col collapsed="false" customWidth="true" hidden="false" outlineLevel="0" max="12" min="12" style="140" width="15.28"/>
    <col collapsed="false" customWidth="true" hidden="false" outlineLevel="0" max="17" min="13" style="140" width="14.85"/>
    <col collapsed="false" customWidth="true" hidden="false" outlineLevel="0" max="18" min="18" style="140" width="15.56"/>
    <col collapsed="false" customWidth="true" hidden="false" outlineLevel="0" max="23" min="19" style="140" width="14.85"/>
    <col collapsed="false" customWidth="true" hidden="false" outlineLevel="0" max="24" min="24" style="140" width="15.41"/>
    <col collapsed="false" customWidth="true" hidden="false" outlineLevel="0" max="33" min="25" style="140" width="14.85"/>
    <col collapsed="false" customWidth="true" hidden="false" outlineLevel="0" max="34" min="34" style="140" width="2.7"/>
    <col collapsed="false" customWidth="true" hidden="false" outlineLevel="0" max="35" min="35" style="140" width="17.28"/>
    <col collapsed="false" customWidth="true" hidden="false" outlineLevel="0" max="36" min="36" style="140" width="16.13"/>
    <col collapsed="false" customWidth="true" hidden="false" outlineLevel="0" max="37" min="37" style="140" width="14.56"/>
    <col collapsed="false" customWidth="false" hidden="false" outlineLevel="0" max="38" min="38" style="140" width="9.14"/>
    <col collapsed="false" customWidth="true" hidden="false" outlineLevel="0" max="39" min="39" style="140" width="13.28"/>
    <col collapsed="false" customWidth="true" hidden="false" outlineLevel="0" max="40" min="40" style="140" width="11.56"/>
    <col collapsed="false" customWidth="true" hidden="false" outlineLevel="0" max="41" min="41" style="140" width="14.56"/>
    <col collapsed="false" customWidth="false" hidden="false" outlineLevel="0" max="53" min="42" style="140" width="9.14"/>
    <col collapsed="false" customWidth="true" hidden="false" outlineLevel="0" max="54" min="54" style="140" width="9.85"/>
    <col collapsed="false" customWidth="false" hidden="false" outlineLevel="0" max="257" min="55" style="140" width="9.14"/>
  </cols>
  <sheetData>
    <row r="1" customFormat="false" ht="12.75" hidden="false" customHeight="true" outlineLevel="0" collapsed="false">
      <c r="A1" s="142" t="n">
        <f aca="false">+M38</f>
        <v>0</v>
      </c>
      <c r="D1" s="8"/>
      <c r="E1" s="8"/>
      <c r="F1" s="8"/>
      <c r="G1" s="8"/>
      <c r="H1" s="8"/>
      <c r="I1" s="8"/>
      <c r="J1" s="8"/>
      <c r="K1" s="8"/>
      <c r="L1" s="8"/>
      <c r="M1" s="8"/>
      <c r="N1" s="8"/>
      <c r="O1" s="8"/>
    </row>
    <row r="2" customFormat="false" ht="12.75" hidden="false" customHeight="true" outlineLevel="0" collapsed="false">
      <c r="A2" s="183" t="s">
        <v>326</v>
      </c>
      <c r="B2" s="188"/>
      <c r="D2" s="8"/>
      <c r="E2" s="8"/>
      <c r="F2" s="8"/>
      <c r="G2" s="8"/>
      <c r="H2" s="8"/>
      <c r="I2" s="8"/>
      <c r="J2" s="8"/>
      <c r="K2" s="8"/>
      <c r="L2" s="8"/>
      <c r="M2" s="8"/>
      <c r="N2" s="8"/>
      <c r="O2" s="8"/>
    </row>
    <row r="3" customFormat="false" ht="12.75" hidden="false" customHeight="true" outlineLevel="0" collapsed="false">
      <c r="A3" s="187" t="s">
        <v>327</v>
      </c>
      <c r="B3" s="188" t="s">
        <v>499</v>
      </c>
      <c r="C3" s="189" t="s">
        <v>521</v>
      </c>
      <c r="D3" s="8"/>
      <c r="E3" s="8"/>
      <c r="F3" s="8"/>
      <c r="G3" s="8"/>
      <c r="H3" s="8"/>
      <c r="I3" s="8"/>
      <c r="J3" s="8"/>
      <c r="K3" s="8"/>
      <c r="L3" s="8"/>
      <c r="M3" s="8"/>
      <c r="N3" s="8"/>
      <c r="O3" s="8"/>
    </row>
    <row r="4" customFormat="false" ht="12.75" hidden="false" customHeight="true" outlineLevel="0" collapsed="false">
      <c r="A4" s="187" t="s">
        <v>330</v>
      </c>
      <c r="B4" s="392" t="n">
        <f aca="false">'Roll-1'!B4</f>
        <v>36982</v>
      </c>
      <c r="C4" s="0"/>
      <c r="D4" s="8"/>
      <c r="E4" s="8"/>
      <c r="F4" s="8"/>
      <c r="G4" s="8"/>
      <c r="H4" s="8"/>
      <c r="I4" s="8"/>
      <c r="J4" s="191" t="s">
        <v>331</v>
      </c>
      <c r="K4" s="8"/>
      <c r="L4" s="8"/>
      <c r="M4" s="8"/>
      <c r="N4" s="8"/>
      <c r="O4" s="8"/>
    </row>
    <row r="5" customFormat="false" ht="12.75" hidden="false" customHeight="true" outlineLevel="0" collapsed="false">
      <c r="A5" s="187" t="s">
        <v>332</v>
      </c>
      <c r="B5" s="393" t="n">
        <f aca="false">'Roll-1'!B5</f>
        <v>37005</v>
      </c>
      <c r="C5" s="0"/>
      <c r="J5" s="193" t="s">
        <v>333</v>
      </c>
      <c r="V5" s="87"/>
      <c r="W5" s="87"/>
      <c r="X5" s="87"/>
      <c r="Y5" s="87"/>
      <c r="Z5" s="87"/>
      <c r="AA5" s="87"/>
    </row>
    <row r="6" customFormat="false" ht="12.75" hidden="false" customHeight="true" outlineLevel="0" collapsed="false">
      <c r="A6" s="187" t="s">
        <v>334</v>
      </c>
      <c r="B6" s="194" t="n">
        <f aca="false">+Input!J4</f>
        <v>0</v>
      </c>
      <c r="C6" s="0"/>
      <c r="I6" s="140" t="n">
        <f aca="false">M38</f>
        <v>0</v>
      </c>
      <c r="J6" s="193" t="s">
        <v>335</v>
      </c>
      <c r="K6" s="195" t="s">
        <v>336</v>
      </c>
      <c r="L6" s="196"/>
      <c r="M6" s="196"/>
      <c r="N6" s="196"/>
      <c r="O6" s="196"/>
      <c r="P6" s="196"/>
      <c r="Q6" s="196"/>
      <c r="R6" s="197"/>
      <c r="S6" s="22" t="s">
        <v>337</v>
      </c>
      <c r="T6" s="22"/>
      <c r="V6" s="195" t="s">
        <v>338</v>
      </c>
      <c r="W6" s="196"/>
      <c r="X6" s="196"/>
      <c r="Y6" s="196"/>
      <c r="Z6" s="196"/>
      <c r="AA6" s="197"/>
    </row>
    <row r="7" customFormat="false" ht="12.75" hidden="false" customHeight="true" outlineLevel="0" collapsed="false">
      <c r="B7" s="198"/>
      <c r="C7" s="0"/>
      <c r="D7" s="87"/>
      <c r="J7" s="193" t="s">
        <v>339</v>
      </c>
      <c r="K7" s="200"/>
      <c r="L7" s="201" t="s">
        <v>340</v>
      </c>
      <c r="M7" s="201" t="s">
        <v>340</v>
      </c>
      <c r="N7" s="201" t="s">
        <v>340</v>
      </c>
      <c r="O7" s="201" t="s">
        <v>340</v>
      </c>
      <c r="P7" s="201" t="s">
        <v>340</v>
      </c>
      <c r="Q7" s="201" t="s">
        <v>340</v>
      </c>
      <c r="R7" s="202" t="s">
        <v>174</v>
      </c>
      <c r="S7" s="203" t="s">
        <v>341</v>
      </c>
      <c r="T7" s="203" t="s">
        <v>342</v>
      </c>
      <c r="V7" s="204" t="s">
        <v>343</v>
      </c>
      <c r="W7" s="87"/>
      <c r="X7" s="87"/>
      <c r="Y7" s="87"/>
      <c r="Z7" s="87"/>
      <c r="AA7" s="118"/>
    </row>
    <row r="8" customFormat="false" ht="12.75" hidden="false" customHeight="true" outlineLevel="0" collapsed="false">
      <c r="A8" s="205" t="s">
        <v>344</v>
      </c>
      <c r="C8" s="0"/>
      <c r="D8" s="206"/>
      <c r="E8" s="207" t="s">
        <v>345</v>
      </c>
      <c r="G8" s="142" t="s">
        <v>346</v>
      </c>
      <c r="H8" s="142"/>
      <c r="J8" s="208" t="s">
        <v>347</v>
      </c>
      <c r="K8" s="209" t="s">
        <v>348</v>
      </c>
      <c r="L8" s="87"/>
      <c r="M8" s="87"/>
      <c r="N8" s="87"/>
      <c r="O8" s="87"/>
      <c r="P8" s="87"/>
      <c r="Q8" s="72"/>
      <c r="R8" s="118"/>
      <c r="V8" s="204" t="s">
        <v>349</v>
      </c>
      <c r="W8" s="87"/>
      <c r="X8" s="87"/>
      <c r="Y8" s="87"/>
      <c r="Z8" s="87"/>
      <c r="AA8" s="118"/>
    </row>
    <row r="9" customFormat="false" ht="12.75" hidden="false" customHeight="true" outlineLevel="0" collapsed="false">
      <c r="A9" s="140" t="s">
        <v>350</v>
      </c>
      <c r="C9" s="210"/>
      <c r="D9" s="211"/>
      <c r="E9" s="212" t="n">
        <f aca="false">Input!J6</f>
        <v>0</v>
      </c>
      <c r="F9" s="8" t="s">
        <v>351</v>
      </c>
      <c r="G9" s="140" t="s">
        <v>352</v>
      </c>
      <c r="J9" s="213" t="n">
        <f aca="false">+Input!J27</f>
        <v>0</v>
      </c>
      <c r="K9" s="204" t="s">
        <v>353</v>
      </c>
      <c r="L9" s="150" t="n">
        <f aca="false">J9*10000</f>
        <v>0</v>
      </c>
      <c r="M9" s="150" t="n">
        <v>0</v>
      </c>
      <c r="N9" s="150" t="n">
        <v>0</v>
      </c>
      <c r="O9" s="150" t="n">
        <v>0</v>
      </c>
      <c r="P9" s="150" t="n">
        <v>0</v>
      </c>
      <c r="Q9" s="150" t="n">
        <v>0</v>
      </c>
      <c r="R9" s="214" t="n">
        <f aca="false">SUM(L9:Q9)</f>
        <v>0</v>
      </c>
      <c r="S9" s="215" t="n">
        <f aca="false">IF(R9&gt;=0,R9/1000000,0)</f>
        <v>0</v>
      </c>
      <c r="T9" s="215" t="n">
        <f aca="false">IF(R9&gt;=0,0,R9/1000000)</f>
        <v>0</v>
      </c>
      <c r="V9" s="204"/>
      <c r="W9" s="87"/>
      <c r="X9" s="87"/>
      <c r="Y9" s="87"/>
      <c r="Z9" s="87"/>
      <c r="AA9" s="118"/>
      <c r="AI9" s="150"/>
    </row>
    <row r="10" customFormat="false" ht="12.75" hidden="false" customHeight="true" outlineLevel="0" collapsed="false">
      <c r="A10" s="140" t="s">
        <v>354</v>
      </c>
      <c r="C10" s="87"/>
      <c r="D10" s="87"/>
      <c r="E10" s="212" t="n">
        <f aca="false">Input!J7</f>
        <v>0</v>
      </c>
      <c r="F10" s="8" t="s">
        <v>351</v>
      </c>
      <c r="G10" s="140" t="s">
        <v>352</v>
      </c>
      <c r="J10" s="213" t="n">
        <f aca="false">+Input!J28</f>
        <v>0</v>
      </c>
      <c r="K10" s="204" t="s">
        <v>355</v>
      </c>
      <c r="L10" s="150" t="n">
        <f aca="false">J10*10000</f>
        <v>0</v>
      </c>
      <c r="M10" s="150" t="n">
        <v>0</v>
      </c>
      <c r="N10" s="150" t="n">
        <v>0</v>
      </c>
      <c r="O10" s="150" t="n">
        <v>0</v>
      </c>
      <c r="P10" s="150" t="n">
        <v>0</v>
      </c>
      <c r="Q10" s="150" t="n">
        <v>0</v>
      </c>
      <c r="R10" s="214" t="n">
        <f aca="false">SUM(L10:Q10)</f>
        <v>0</v>
      </c>
      <c r="S10" s="215" t="n">
        <f aca="false">IF(R10&gt;=0,R10/1000000,0)</f>
        <v>0</v>
      </c>
      <c r="T10" s="215" t="n">
        <f aca="false">IF(R10&gt;=0,0,R10/1000000)</f>
        <v>0</v>
      </c>
      <c r="V10" s="204" t="s">
        <v>356</v>
      </c>
      <c r="W10" s="87"/>
      <c r="X10" s="87"/>
      <c r="Y10" s="87"/>
      <c r="Z10" s="87"/>
      <c r="AA10" s="118"/>
    </row>
    <row r="11" customFormat="false" ht="12.75" hidden="false" customHeight="true" outlineLevel="0" collapsed="false">
      <c r="A11" s="140" t="s">
        <v>357</v>
      </c>
      <c r="E11" s="216" t="n">
        <v>0</v>
      </c>
      <c r="F11" s="8" t="s">
        <v>351</v>
      </c>
      <c r="G11" s="140" t="s">
        <v>358</v>
      </c>
      <c r="J11" s="213" t="n">
        <f aca="false">+Input!J29</f>
        <v>0</v>
      </c>
      <c r="K11" s="204" t="s">
        <v>359</v>
      </c>
      <c r="L11" s="150" t="n">
        <v>0</v>
      </c>
      <c r="M11" s="150" t="n">
        <v>0</v>
      </c>
      <c r="N11" s="150" t="n">
        <v>0</v>
      </c>
      <c r="O11" s="150" t="n">
        <v>0</v>
      </c>
      <c r="P11" s="150" t="n">
        <v>0</v>
      </c>
      <c r="Q11" s="150" t="n">
        <v>0</v>
      </c>
      <c r="R11" s="214" t="n">
        <f aca="false">SUM(L11:Q11)</f>
        <v>0</v>
      </c>
      <c r="S11" s="215" t="n">
        <f aca="false">IF(R11&gt;=0,R11/1000000,0)</f>
        <v>0</v>
      </c>
      <c r="T11" s="215" t="n">
        <f aca="false">IF(R11&gt;=0,0,R11/1000000)</f>
        <v>0</v>
      </c>
      <c r="V11" s="204" t="s">
        <v>360</v>
      </c>
      <c r="W11" s="87"/>
      <c r="X11" s="87"/>
      <c r="Y11" s="87"/>
      <c r="Z11" s="87"/>
      <c r="AA11" s="118"/>
    </row>
    <row r="12" customFormat="false" ht="12.75" hidden="false" customHeight="true" outlineLevel="0" collapsed="false">
      <c r="A12" s="140" t="s">
        <v>361</v>
      </c>
      <c r="E12" s="216" t="n">
        <v>0</v>
      </c>
      <c r="F12" s="8" t="s">
        <v>351</v>
      </c>
      <c r="G12" s="140" t="s">
        <v>362</v>
      </c>
      <c r="J12" s="213" t="n">
        <f aca="false">+Input!J30</f>
        <v>0</v>
      </c>
      <c r="K12" s="204" t="s">
        <v>363</v>
      </c>
      <c r="L12" s="150" t="n">
        <v>0</v>
      </c>
      <c r="M12" s="150" t="n">
        <v>0</v>
      </c>
      <c r="N12" s="150" t="n">
        <v>0</v>
      </c>
      <c r="O12" s="150" t="n">
        <v>0</v>
      </c>
      <c r="P12" s="150" t="n">
        <v>0</v>
      </c>
      <c r="Q12" s="150" t="n">
        <v>0</v>
      </c>
      <c r="R12" s="214" t="n">
        <f aca="false">SUM(L12:Q12)</f>
        <v>0</v>
      </c>
      <c r="S12" s="215" t="n">
        <f aca="false">IF(R12&gt;=0,R12/1000000,0)</f>
        <v>0</v>
      </c>
      <c r="T12" s="215" t="n">
        <f aca="false">IF(R12&gt;=0,0,R12/1000000)</f>
        <v>0</v>
      </c>
      <c r="V12" s="204"/>
      <c r="W12" s="87"/>
      <c r="X12" s="87"/>
      <c r="Y12" s="87"/>
      <c r="Z12" s="87"/>
      <c r="AA12" s="118"/>
      <c r="AK12" s="150"/>
    </row>
    <row r="13" customFormat="false" ht="12.75" hidden="false" customHeight="true" outlineLevel="0" collapsed="false">
      <c r="A13" s="140" t="s">
        <v>364</v>
      </c>
      <c r="E13" s="216" t="n">
        <v>0</v>
      </c>
      <c r="F13" s="8" t="s">
        <v>351</v>
      </c>
      <c r="J13" s="208" t="s">
        <v>333</v>
      </c>
      <c r="K13" s="204"/>
      <c r="L13" s="87"/>
      <c r="M13" s="87"/>
      <c r="N13" s="87"/>
      <c r="O13" s="87"/>
      <c r="P13" s="87"/>
      <c r="Q13" s="87"/>
      <c r="R13" s="118"/>
      <c r="S13" s="217"/>
      <c r="T13" s="217"/>
      <c r="V13" s="204" t="s">
        <v>365</v>
      </c>
      <c r="W13" s="87"/>
      <c r="X13" s="87"/>
      <c r="Y13" s="22" t="s">
        <v>366</v>
      </c>
      <c r="Z13" s="87"/>
      <c r="AA13" s="118"/>
      <c r="AK13" s="150"/>
    </row>
    <row r="14" customFormat="false" ht="12.75" hidden="false" customHeight="true" outlineLevel="0" collapsed="false">
      <c r="A14" s="140" t="s">
        <v>367</v>
      </c>
      <c r="E14" s="218" t="n">
        <f aca="false">+E159</f>
        <v>0</v>
      </c>
      <c r="F14" s="140" t="s">
        <v>368</v>
      </c>
      <c r="J14" s="208" t="s">
        <v>369</v>
      </c>
      <c r="K14" s="204" t="s">
        <v>370</v>
      </c>
      <c r="L14" s="219" t="n">
        <f aca="false">SUM(L9:L13)/1000000</f>
        <v>0</v>
      </c>
      <c r="M14" s="219" t="n">
        <f aca="false">SUM(M9:M13)/1000000</f>
        <v>0</v>
      </c>
      <c r="N14" s="219" t="n">
        <f aca="false">SUM(N9:N13)/1000000</f>
        <v>0</v>
      </c>
      <c r="O14" s="219" t="n">
        <f aca="false">SUM(O9:O13)/1000000</f>
        <v>0</v>
      </c>
      <c r="P14" s="219" t="n">
        <f aca="false">SUM(P9:P13)/1000000</f>
        <v>0</v>
      </c>
      <c r="Q14" s="219" t="n">
        <f aca="false">SUM(Q9:Q13)/1000000</f>
        <v>0</v>
      </c>
      <c r="R14" s="220" t="n">
        <f aca="false">SUM(R9:R12)/1000000</f>
        <v>0</v>
      </c>
      <c r="S14" s="219" t="n">
        <f aca="false">SUM(S9:S13)</f>
        <v>0</v>
      </c>
      <c r="T14" s="219" t="n">
        <f aca="false">SUM(T9:T13)</f>
        <v>0</v>
      </c>
      <c r="V14" s="204"/>
      <c r="W14" s="87"/>
      <c r="X14" s="87"/>
      <c r="Y14" s="22" t="s">
        <v>371</v>
      </c>
      <c r="Z14" s="87"/>
      <c r="AA14" s="118"/>
    </row>
    <row r="15" customFormat="false" ht="12.75" hidden="false" customHeight="true" outlineLevel="0" collapsed="false">
      <c r="A15" s="140" t="s">
        <v>372</v>
      </c>
      <c r="C15" s="87"/>
      <c r="D15" s="87"/>
      <c r="E15" s="218" t="n">
        <f aca="false">+L159</f>
        <v>0</v>
      </c>
      <c r="F15" s="140" t="s">
        <v>368</v>
      </c>
      <c r="J15" s="208" t="s">
        <v>347</v>
      </c>
      <c r="K15" s="204" t="s">
        <v>373</v>
      </c>
      <c r="L15" s="40" t="n">
        <v>0.011</v>
      </c>
      <c r="M15" s="40" t="n">
        <v>0</v>
      </c>
      <c r="N15" s="40" t="n">
        <v>0</v>
      </c>
      <c r="O15" s="40" t="n">
        <v>0</v>
      </c>
      <c r="P15" s="40" t="n">
        <v>0</v>
      </c>
      <c r="Q15" s="40" t="n">
        <v>0</v>
      </c>
      <c r="R15" s="221" t="n">
        <f aca="false">IF(R16=0,0,R17/R16)</f>
        <v>0</v>
      </c>
      <c r="S15" s="222" t="str">
        <f aca="false">IF(SUM(S14:T14)-R14=0,"-",SUM(S14:T14)-R14)</f>
        <v>-</v>
      </c>
      <c r="T15" s="217"/>
      <c r="V15" s="204"/>
      <c r="W15" s="22" t="s">
        <v>374</v>
      </c>
      <c r="X15" s="22" t="s">
        <v>375</v>
      </c>
      <c r="Y15" s="28" t="s">
        <v>376</v>
      </c>
      <c r="Z15" s="87"/>
      <c r="AA15" s="118"/>
    </row>
    <row r="16" customFormat="false" ht="12.75" hidden="false" customHeight="true" outlineLevel="0" collapsed="false">
      <c r="A16" s="140" t="s">
        <v>377</v>
      </c>
      <c r="C16" s="199"/>
      <c r="D16" s="199"/>
      <c r="E16" s="218" t="n">
        <f aca="false">+E185</f>
        <v>0</v>
      </c>
      <c r="F16" s="140" t="s">
        <v>368</v>
      </c>
      <c r="I16" s="223"/>
      <c r="J16" s="213" t="n">
        <f aca="false">+Input!J32</f>
        <v>0</v>
      </c>
      <c r="K16" s="204" t="s">
        <v>378</v>
      </c>
      <c r="L16" s="224" t="n">
        <f aca="false">J16/100</f>
        <v>0</v>
      </c>
      <c r="M16" s="224" t="n">
        <v>0</v>
      </c>
      <c r="N16" s="224" t="n">
        <v>0</v>
      </c>
      <c r="O16" s="224" t="n">
        <v>0</v>
      </c>
      <c r="P16" s="224" t="n">
        <v>0</v>
      </c>
      <c r="Q16" s="224" t="n">
        <v>0</v>
      </c>
      <c r="R16" s="396" t="n">
        <f aca="false">SUM(L16:Q16)</f>
        <v>0</v>
      </c>
      <c r="S16" s="226"/>
      <c r="T16" s="217"/>
      <c r="U16" s="87"/>
      <c r="V16" s="204" t="s">
        <v>379</v>
      </c>
      <c r="W16" s="87" t="n">
        <v>0</v>
      </c>
      <c r="X16" s="87" t="n">
        <v>0</v>
      </c>
      <c r="Y16" s="87" t="n">
        <f aca="false">(X16-W16)/1000000</f>
        <v>0</v>
      </c>
      <c r="Z16" s="87"/>
      <c r="AA16" s="118"/>
      <c r="AB16" s="87"/>
      <c r="AC16" s="87"/>
      <c r="AD16" s="87"/>
      <c r="AE16" s="87"/>
      <c r="AF16" s="87"/>
      <c r="AG16" s="87"/>
      <c r="AH16" s="87"/>
      <c r="AI16" s="87"/>
      <c r="AJ16" s="87"/>
      <c r="AK16" s="87"/>
    </row>
    <row r="17" customFormat="false" ht="12.75" hidden="false" customHeight="true" outlineLevel="0" collapsed="false">
      <c r="E17" s="218"/>
      <c r="I17" s="223"/>
      <c r="J17" s="223"/>
      <c r="K17" s="227"/>
      <c r="L17" s="228" t="n">
        <f aca="false">SUM(L15*L16)</f>
        <v>0</v>
      </c>
      <c r="M17" s="228" t="n">
        <f aca="false">SUM(M15*M16)</f>
        <v>0</v>
      </c>
      <c r="N17" s="228" t="n">
        <f aca="false">SUM(N15*N16)</f>
        <v>0</v>
      </c>
      <c r="O17" s="228" t="n">
        <f aca="false">SUM(O15*O16)</f>
        <v>0</v>
      </c>
      <c r="P17" s="228" t="n">
        <f aca="false">SUM(P15*P16)</f>
        <v>0</v>
      </c>
      <c r="Q17" s="228" t="n">
        <f aca="false">SUM(Q15*Q16)</f>
        <v>0</v>
      </c>
      <c r="R17" s="229" t="n">
        <f aca="false">SUM(L17:Q17)</f>
        <v>0</v>
      </c>
      <c r="S17" s="0"/>
      <c r="T17" s="0"/>
      <c r="U17" s="87"/>
      <c r="V17" s="204" t="s">
        <v>380</v>
      </c>
      <c r="W17" s="87" t="n">
        <v>0</v>
      </c>
      <c r="X17" s="87" t="n">
        <v>0</v>
      </c>
      <c r="Y17" s="87" t="n">
        <f aca="false">(X17-W17)/1000000</f>
        <v>0</v>
      </c>
      <c r="Z17" s="87"/>
      <c r="AA17" s="118"/>
      <c r="AB17" s="87"/>
      <c r="AC17" s="87"/>
      <c r="AD17" s="87"/>
      <c r="AE17" s="87"/>
      <c r="AF17" s="87"/>
      <c r="AG17" s="87"/>
      <c r="AH17" s="87"/>
      <c r="AI17" s="87"/>
      <c r="AJ17" s="87"/>
      <c r="AK17" s="87"/>
    </row>
    <row r="18" customFormat="false" ht="12.75" hidden="false" customHeight="true" outlineLevel="0" collapsed="false">
      <c r="E18" s="218"/>
      <c r="I18" s="223"/>
      <c r="J18" s="223"/>
      <c r="K18" s="209" t="s">
        <v>381</v>
      </c>
      <c r="L18" s="87"/>
      <c r="M18" s="87"/>
      <c r="N18" s="87"/>
      <c r="O18" s="87"/>
      <c r="P18" s="87"/>
      <c r="Q18" s="72"/>
      <c r="R18" s="118"/>
      <c r="S18" s="215"/>
      <c r="T18" s="215"/>
      <c r="U18" s="87"/>
      <c r="V18" s="204" t="s">
        <v>382</v>
      </c>
      <c r="W18" s="87" t="n">
        <f aca="false">W16+W17</f>
        <v>0</v>
      </c>
      <c r="X18" s="87" t="n">
        <f aca="false">X16+X17</f>
        <v>0</v>
      </c>
      <c r="Y18" s="87" t="n">
        <f aca="false">Y16+Y17</f>
        <v>0</v>
      </c>
      <c r="Z18" s="87"/>
      <c r="AA18" s="118"/>
      <c r="AB18" s="87"/>
      <c r="AC18" s="87"/>
      <c r="AD18" s="87"/>
      <c r="AE18" s="87"/>
      <c r="AF18" s="87"/>
      <c r="AG18" s="87"/>
      <c r="AH18" s="87"/>
      <c r="AI18" s="87"/>
      <c r="AJ18" s="87"/>
      <c r="AK18" s="87"/>
    </row>
    <row r="19" customFormat="false" ht="12.75" hidden="false" customHeight="true" outlineLevel="0" collapsed="false">
      <c r="A19" s="142" t="s">
        <v>186</v>
      </c>
      <c r="E19" s="230" t="n">
        <f aca="false">SUM(E9:E16)</f>
        <v>0</v>
      </c>
      <c r="I19" s="87"/>
      <c r="J19" s="87"/>
      <c r="K19" s="204" t="s">
        <v>353</v>
      </c>
      <c r="L19" s="150" t="n">
        <v>0</v>
      </c>
      <c r="M19" s="150" t="n">
        <v>0</v>
      </c>
      <c r="N19" s="150" t="n">
        <v>0</v>
      </c>
      <c r="O19" s="150" t="n">
        <v>0</v>
      </c>
      <c r="P19" s="150" t="n">
        <v>0</v>
      </c>
      <c r="Q19" s="150" t="n">
        <v>0</v>
      </c>
      <c r="R19" s="214" t="n">
        <f aca="false">SUM(L19:Q19)</f>
        <v>0</v>
      </c>
      <c r="S19" s="215" t="n">
        <f aca="false">IF(R19&gt;=0,R19/1000000,0)</f>
        <v>0</v>
      </c>
      <c r="T19" s="215" t="n">
        <f aca="false">IF(R19&gt;=0,0,R19/1000000)</f>
        <v>0</v>
      </c>
      <c r="U19" s="87"/>
      <c r="V19" s="204"/>
      <c r="W19" s="87"/>
      <c r="X19" s="87"/>
      <c r="Y19" s="87"/>
      <c r="Z19" s="87"/>
      <c r="AA19" s="118"/>
      <c r="AB19" s="87"/>
      <c r="AC19" s="87"/>
      <c r="AD19" s="87"/>
      <c r="AE19" s="87"/>
      <c r="AF19" s="87"/>
      <c r="AG19" s="87"/>
      <c r="AH19" s="87"/>
      <c r="AI19" s="150"/>
      <c r="AJ19" s="87"/>
      <c r="AK19" s="87"/>
    </row>
    <row r="20" customFormat="false" ht="12.75" hidden="false" customHeight="true" outlineLevel="0" collapsed="false">
      <c r="I20" s="87"/>
      <c r="J20" s="87"/>
      <c r="K20" s="204" t="s">
        <v>355</v>
      </c>
      <c r="L20" s="150" t="n">
        <v>0</v>
      </c>
      <c r="M20" s="150" t="n">
        <v>0</v>
      </c>
      <c r="N20" s="150" t="n">
        <v>0</v>
      </c>
      <c r="O20" s="150" t="n">
        <v>0</v>
      </c>
      <c r="P20" s="150" t="n">
        <v>0</v>
      </c>
      <c r="Q20" s="150" t="n">
        <v>0</v>
      </c>
      <c r="R20" s="214" t="n">
        <f aca="false">SUM(L20:Q20)</f>
        <v>0</v>
      </c>
      <c r="S20" s="215" t="n">
        <f aca="false">IF(R20&gt;=0,R20/1000000,0)</f>
        <v>0</v>
      </c>
      <c r="T20" s="215" t="n">
        <f aca="false">IF(R20&gt;=0,0,R20/1000000)</f>
        <v>0</v>
      </c>
      <c r="U20" s="87"/>
      <c r="V20" s="204" t="s">
        <v>383</v>
      </c>
      <c r="W20" s="87"/>
      <c r="X20" s="87"/>
      <c r="Y20" s="87"/>
      <c r="Z20" s="87" t="n">
        <f aca="false">SUM(E19)</f>
        <v>0</v>
      </c>
      <c r="AA20" s="118"/>
      <c r="AB20" s="87"/>
      <c r="AC20" s="87"/>
      <c r="AD20" s="87"/>
      <c r="AE20" s="87"/>
      <c r="AF20" s="87"/>
      <c r="AG20" s="87"/>
      <c r="AH20" s="87"/>
      <c r="AI20" s="150"/>
      <c r="AJ20" s="87"/>
      <c r="AK20" s="87"/>
    </row>
    <row r="21" customFormat="false" ht="12.75" hidden="false" customHeight="true" outlineLevel="0" collapsed="false">
      <c r="A21" s="205" t="s">
        <v>384</v>
      </c>
      <c r="I21" s="87"/>
      <c r="J21" s="87"/>
      <c r="K21" s="204" t="s">
        <v>359</v>
      </c>
      <c r="L21" s="150" t="n">
        <v>0</v>
      </c>
      <c r="M21" s="150" t="n">
        <v>0</v>
      </c>
      <c r="N21" s="150" t="n">
        <v>0</v>
      </c>
      <c r="O21" s="150" t="n">
        <v>0</v>
      </c>
      <c r="P21" s="150" t="n">
        <v>0</v>
      </c>
      <c r="Q21" s="150" t="n">
        <v>0</v>
      </c>
      <c r="R21" s="214" t="n">
        <f aca="false">SUM(L21:Q21)</f>
        <v>0</v>
      </c>
      <c r="S21" s="215" t="n">
        <f aca="false">IF(R21&gt;=0,R21/1000000,0)</f>
        <v>0</v>
      </c>
      <c r="T21" s="215" t="n">
        <f aca="false">IF(R21&gt;=0,0,R21/1000000)</f>
        <v>0</v>
      </c>
      <c r="U21" s="72"/>
      <c r="V21" s="231"/>
      <c r="W21" s="232"/>
      <c r="X21" s="232"/>
      <c r="Y21" s="232"/>
      <c r="Z21" s="232"/>
      <c r="AA21" s="233"/>
      <c r="AB21" s="72"/>
      <c r="AC21" s="72"/>
      <c r="AD21" s="72"/>
      <c r="AE21" s="72"/>
      <c r="AF21" s="72"/>
      <c r="AG21" s="72"/>
      <c r="AH21" s="72"/>
      <c r="AI21" s="9"/>
      <c r="AJ21" s="87"/>
      <c r="AK21" s="87"/>
    </row>
    <row r="22" customFormat="false" ht="12.75" hidden="false" customHeight="true" outlineLevel="0" collapsed="false">
      <c r="A22" s="140" t="s">
        <v>385</v>
      </c>
      <c r="E22" s="234" t="n">
        <v>0</v>
      </c>
      <c r="F22" s="8" t="s">
        <v>351</v>
      </c>
      <c r="G22" s="87"/>
      <c r="I22" s="87"/>
      <c r="J22" s="87"/>
      <c r="K22" s="204" t="s">
        <v>363</v>
      </c>
      <c r="L22" s="150" t="n">
        <v>0</v>
      </c>
      <c r="M22" s="150" t="n">
        <v>0</v>
      </c>
      <c r="N22" s="150" t="n">
        <v>0</v>
      </c>
      <c r="O22" s="150" t="n">
        <v>0</v>
      </c>
      <c r="P22" s="150" t="n">
        <v>0</v>
      </c>
      <c r="Q22" s="150" t="n">
        <v>0</v>
      </c>
      <c r="R22" s="214" t="n">
        <f aca="false">SUM(L22:Q22)</f>
        <v>0</v>
      </c>
      <c r="S22" s="215" t="n">
        <f aca="false">IF(R22&gt;=0,R22/1000000,0)</f>
        <v>0</v>
      </c>
      <c r="T22" s="215" t="n">
        <f aca="false">IF(R22&gt;=0,0,R22/1000000)</f>
        <v>0</v>
      </c>
      <c r="U22" s="87"/>
      <c r="V22" s="87"/>
      <c r="W22" s="87"/>
      <c r="X22" s="87"/>
      <c r="Y22" s="87"/>
      <c r="Z22" s="87"/>
      <c r="AA22" s="87"/>
      <c r="AB22" s="87"/>
      <c r="AC22" s="87"/>
      <c r="AD22" s="87"/>
      <c r="AE22" s="87"/>
      <c r="AF22" s="87"/>
      <c r="AG22" s="87"/>
      <c r="AH22" s="87"/>
      <c r="AI22" s="9"/>
      <c r="AJ22" s="87"/>
      <c r="AK22" s="87"/>
    </row>
    <row r="23" customFormat="false" ht="12.75" hidden="false" customHeight="true" outlineLevel="0" collapsed="false">
      <c r="A23" s="140" t="s">
        <v>386</v>
      </c>
      <c r="E23" s="243" t="n">
        <f aca="false">B63</f>
        <v>0</v>
      </c>
      <c r="F23" s="8" t="s">
        <v>351</v>
      </c>
      <c r="G23" s="87"/>
      <c r="I23" s="87"/>
      <c r="J23" s="87"/>
      <c r="K23" s="204"/>
      <c r="L23" s="87"/>
      <c r="M23" s="87"/>
      <c r="N23" s="87"/>
      <c r="O23" s="87"/>
      <c r="P23" s="87"/>
      <c r="Q23" s="87"/>
      <c r="R23" s="118"/>
      <c r="S23" s="217"/>
      <c r="T23" s="217"/>
      <c r="U23" s="87"/>
      <c r="V23" s="87"/>
      <c r="W23" s="87"/>
      <c r="X23" s="87"/>
      <c r="Y23" s="87"/>
      <c r="Z23" s="87"/>
      <c r="AA23" s="87"/>
      <c r="AB23" s="87"/>
      <c r="AC23" s="87"/>
      <c r="AD23" s="87"/>
      <c r="AE23" s="87"/>
      <c r="AF23" s="87"/>
      <c r="AG23" s="87"/>
      <c r="AH23" s="87"/>
      <c r="AI23" s="9"/>
      <c r="AJ23" s="87"/>
      <c r="AK23" s="87"/>
    </row>
    <row r="24" customFormat="false" ht="12.75" hidden="false" customHeight="true" outlineLevel="0" collapsed="false">
      <c r="A24" s="140" t="s">
        <v>387</v>
      </c>
      <c r="E24" s="438" t="n">
        <f aca="false">E22+E23</f>
        <v>0</v>
      </c>
      <c r="F24" s="140" t="s">
        <v>368</v>
      </c>
      <c r="I24" s="87"/>
      <c r="J24" s="87"/>
      <c r="K24" s="204" t="s">
        <v>370</v>
      </c>
      <c r="L24" s="219" t="n">
        <f aca="false">SUM(L19:L23)/1000000</f>
        <v>0</v>
      </c>
      <c r="M24" s="219" t="n">
        <f aca="false">SUM(M19:M23)/1000000</f>
        <v>0</v>
      </c>
      <c r="N24" s="219" t="n">
        <f aca="false">SUM(N19:N23)/1000000</f>
        <v>0</v>
      </c>
      <c r="O24" s="219" t="n">
        <f aca="false">SUM(O19:O23)/1000000</f>
        <v>0</v>
      </c>
      <c r="P24" s="219" t="n">
        <f aca="false">SUM(P19:P23)/1000000</f>
        <v>0</v>
      </c>
      <c r="Q24" s="219" t="n">
        <f aca="false">SUM(Q19:Q23)/1000000</f>
        <v>0</v>
      </c>
      <c r="R24" s="220" t="n">
        <f aca="false">SUM(R19:R22)/1000000</f>
        <v>0</v>
      </c>
      <c r="S24" s="219" t="n">
        <f aca="false">SUM(S19:S23)</f>
        <v>0</v>
      </c>
      <c r="T24" s="219" t="n">
        <f aca="false">SUM(T19:T23)</f>
        <v>0</v>
      </c>
      <c r="U24" s="72"/>
      <c r="V24" s="72"/>
      <c r="W24" s="72"/>
      <c r="X24" s="72"/>
      <c r="Y24" s="72"/>
      <c r="Z24" s="72"/>
      <c r="AA24" s="72"/>
      <c r="AB24" s="72"/>
      <c r="AC24" s="72"/>
      <c r="AD24" s="72"/>
      <c r="AE24" s="72"/>
      <c r="AF24" s="72"/>
      <c r="AG24" s="72"/>
      <c r="AH24" s="72"/>
      <c r="AI24" s="9"/>
      <c r="AJ24" s="87"/>
      <c r="AK24" s="87"/>
    </row>
    <row r="25" customFormat="false" ht="12.75" hidden="false" customHeight="true" outlineLevel="0" collapsed="false">
      <c r="A25" s="140" t="s">
        <v>388</v>
      </c>
      <c r="E25" s="218" t="n">
        <f aca="false">-M214</f>
        <v>-0</v>
      </c>
      <c r="I25" s="87"/>
      <c r="J25" s="87"/>
      <c r="K25" s="231"/>
      <c r="L25" s="232"/>
      <c r="M25" s="232"/>
      <c r="N25" s="232"/>
      <c r="O25" s="232"/>
      <c r="P25" s="232"/>
      <c r="Q25" s="232"/>
      <c r="R25" s="233"/>
      <c r="S25" s="72"/>
      <c r="T25" s="72"/>
      <c r="U25" s="87"/>
      <c r="V25" s="87"/>
      <c r="W25" s="87"/>
      <c r="X25" s="87"/>
      <c r="Y25" s="87"/>
      <c r="Z25" s="87"/>
      <c r="AA25" s="87"/>
      <c r="AB25" s="87"/>
      <c r="AC25" s="87"/>
      <c r="AD25" s="87"/>
      <c r="AE25" s="87"/>
      <c r="AF25" s="87"/>
      <c r="AG25" s="87"/>
      <c r="AH25" s="87"/>
      <c r="AI25" s="9"/>
      <c r="AJ25" s="87"/>
      <c r="AK25" s="87"/>
    </row>
    <row r="26" customFormat="false" ht="12.75" hidden="false" customHeight="true" outlineLevel="0" collapsed="false">
      <c r="A26" s="142" t="s">
        <v>389</v>
      </c>
      <c r="E26" s="236" t="n">
        <f aca="false">E24+E25</f>
        <v>0</v>
      </c>
      <c r="I26" s="87"/>
      <c r="J26" s="87"/>
      <c r="K26" s="8"/>
      <c r="L26" s="8"/>
      <c r="M26" s="8"/>
      <c r="N26" s="8"/>
      <c r="O26" s="8"/>
      <c r="P26" s="8"/>
      <c r="Q26" s="8"/>
      <c r="R26" s="8"/>
      <c r="S26" s="87"/>
      <c r="T26" s="87"/>
      <c r="U26" s="87"/>
      <c r="V26" s="87"/>
      <c r="W26" s="87"/>
      <c r="X26" s="87"/>
      <c r="Y26" s="87"/>
      <c r="Z26" s="87"/>
      <c r="AA26" s="87"/>
      <c r="AB26" s="87"/>
      <c r="AC26" s="87"/>
      <c r="AD26" s="87"/>
      <c r="AE26" s="87"/>
      <c r="AF26" s="87"/>
      <c r="AG26" s="87"/>
      <c r="AH26" s="87"/>
      <c r="AI26" s="9"/>
      <c r="AJ26" s="87"/>
      <c r="AK26" s="87"/>
    </row>
    <row r="27" customFormat="false" ht="12.75" hidden="false" customHeight="true" outlineLevel="0" collapsed="false">
      <c r="G27" s="87"/>
      <c r="I27" s="87"/>
      <c r="J27" s="87"/>
      <c r="K27" s="237"/>
      <c r="L27" s="196"/>
      <c r="M27" s="196"/>
      <c r="N27" s="196"/>
      <c r="O27" s="196"/>
      <c r="P27" s="196"/>
      <c r="Q27" s="238"/>
      <c r="R27" s="239"/>
      <c r="S27" s="87"/>
      <c r="T27" s="87"/>
      <c r="U27" s="87"/>
      <c r="V27" s="87"/>
      <c r="W27" s="87"/>
      <c r="X27" s="87"/>
      <c r="Y27" s="87"/>
      <c r="Z27" s="87"/>
      <c r="AA27" s="87"/>
      <c r="AB27" s="87"/>
      <c r="AC27" s="87"/>
      <c r="AD27" s="87"/>
      <c r="AE27" s="87"/>
      <c r="AF27" s="87"/>
      <c r="AG27" s="87"/>
      <c r="AH27" s="87"/>
      <c r="AI27" s="87"/>
      <c r="AJ27" s="87"/>
      <c r="AK27" s="87"/>
    </row>
    <row r="28" customFormat="false" ht="12.75" hidden="false" customHeight="true" outlineLevel="0" collapsed="false">
      <c r="A28" s="205" t="s">
        <v>390</v>
      </c>
      <c r="E28" s="87"/>
      <c r="I28" s="87"/>
      <c r="J28" s="87"/>
      <c r="K28" s="240" t="s">
        <v>391</v>
      </c>
      <c r="L28" s="240"/>
      <c r="M28" s="241" t="s">
        <v>392</v>
      </c>
      <c r="N28" s="241" t="s">
        <v>393</v>
      </c>
      <c r="O28" s="87"/>
      <c r="P28" s="87"/>
      <c r="Q28" s="87"/>
      <c r="R28" s="118"/>
      <c r="S28" s="87"/>
      <c r="T28" s="87"/>
      <c r="U28" s="87"/>
      <c r="V28" s="87"/>
      <c r="W28" s="87"/>
      <c r="X28" s="87"/>
      <c r="Y28" s="87"/>
      <c r="Z28" s="87"/>
      <c r="AA28" s="87"/>
      <c r="AB28" s="87"/>
      <c r="AC28" s="87"/>
      <c r="AD28" s="87"/>
      <c r="AE28" s="87"/>
      <c r="AF28" s="87"/>
      <c r="AG28" s="87"/>
      <c r="AH28" s="87"/>
      <c r="AI28" s="87"/>
      <c r="AJ28" s="87"/>
      <c r="AK28" s="87"/>
    </row>
    <row r="29" customFormat="false" ht="12.75" hidden="false" customHeight="true" outlineLevel="0" collapsed="false">
      <c r="A29" s="140" t="s">
        <v>394</v>
      </c>
      <c r="E29" s="234" t="n">
        <v>0</v>
      </c>
      <c r="F29" s="140" t="s">
        <v>395</v>
      </c>
      <c r="I29" s="87"/>
      <c r="J29" s="87"/>
      <c r="K29" s="204" t="s">
        <v>381</v>
      </c>
      <c r="L29" s="87"/>
      <c r="M29" s="87"/>
      <c r="N29" s="87"/>
      <c r="O29" s="87"/>
      <c r="P29" s="87"/>
      <c r="Q29" s="72"/>
      <c r="R29" s="242"/>
      <c r="S29" s="87"/>
      <c r="T29" s="87"/>
      <c r="U29" s="87"/>
      <c r="V29" s="87"/>
      <c r="W29" s="87"/>
      <c r="X29" s="87"/>
      <c r="Y29" s="87"/>
      <c r="Z29" s="87"/>
      <c r="AA29" s="87"/>
      <c r="AB29" s="87"/>
      <c r="AC29" s="87"/>
      <c r="AD29" s="87"/>
      <c r="AE29" s="87"/>
      <c r="AF29" s="87"/>
      <c r="AG29" s="87"/>
      <c r="AH29" s="87"/>
      <c r="AI29" s="87"/>
      <c r="AJ29" s="87"/>
      <c r="AK29" s="87"/>
    </row>
    <row r="30" customFormat="false" ht="12.75" hidden="false" customHeight="true" outlineLevel="0" collapsed="false">
      <c r="A30" s="140" t="s">
        <v>396</v>
      </c>
      <c r="E30" s="243" t="n">
        <f aca="false">B61</f>
        <v>0</v>
      </c>
      <c r="F30" s="140" t="s">
        <v>397</v>
      </c>
      <c r="I30" s="87"/>
      <c r="J30" s="87"/>
      <c r="K30" s="204" t="s">
        <v>398</v>
      </c>
      <c r="L30" s="87"/>
      <c r="M30" s="150" t="n">
        <v>0</v>
      </c>
      <c r="N30" s="150"/>
      <c r="O30" s="87" t="s">
        <v>395</v>
      </c>
      <c r="P30" s="87"/>
      <c r="Q30" s="87"/>
      <c r="R30" s="118"/>
      <c r="S30" s="87"/>
      <c r="T30" s="87"/>
      <c r="U30" s="87"/>
      <c r="V30" s="87"/>
      <c r="W30" s="87"/>
      <c r="X30" s="87"/>
      <c r="Y30" s="87"/>
      <c r="Z30" s="87"/>
      <c r="AA30" s="87"/>
      <c r="AB30" s="87"/>
      <c r="AC30" s="87"/>
      <c r="AD30" s="87"/>
      <c r="AE30" s="87"/>
      <c r="AF30" s="87"/>
      <c r="AG30" s="87"/>
      <c r="AH30" s="87"/>
      <c r="AI30" s="87"/>
      <c r="AJ30" s="87"/>
      <c r="AK30" s="87"/>
    </row>
    <row r="31" customFormat="false" ht="12.75" hidden="false" customHeight="true" outlineLevel="0" collapsed="false">
      <c r="A31" s="140" t="s">
        <v>399</v>
      </c>
      <c r="E31" s="218" t="n">
        <f aca="false">B102</f>
        <v>0</v>
      </c>
      <c r="F31" s="140" t="s">
        <v>397</v>
      </c>
      <c r="I31" s="87"/>
      <c r="J31" s="87"/>
      <c r="K31" s="204" t="s">
        <v>400</v>
      </c>
      <c r="L31" s="87"/>
      <c r="M31" s="150" t="n">
        <v>0</v>
      </c>
      <c r="N31" s="9" t="n">
        <f aca="false">M31</f>
        <v>0</v>
      </c>
      <c r="O31" s="87" t="s">
        <v>395</v>
      </c>
      <c r="P31" s="87"/>
      <c r="Q31" s="87"/>
      <c r="R31" s="118"/>
      <c r="S31" s="87"/>
      <c r="T31" s="87"/>
      <c r="U31" s="87"/>
      <c r="V31" s="87"/>
      <c r="W31" s="87"/>
      <c r="X31" s="87"/>
      <c r="Y31" s="87"/>
      <c r="Z31" s="87"/>
      <c r="AA31" s="87"/>
      <c r="AB31" s="87"/>
      <c r="AC31" s="87"/>
      <c r="AD31" s="87"/>
      <c r="AE31" s="87"/>
      <c r="AF31" s="87"/>
      <c r="AG31" s="87"/>
      <c r="AH31" s="87"/>
      <c r="AI31" s="72"/>
      <c r="AJ31" s="87"/>
      <c r="AK31" s="87"/>
    </row>
    <row r="32" customFormat="false" ht="12.75" hidden="false" customHeight="true" outlineLevel="0" collapsed="false">
      <c r="A32" s="140" t="s">
        <v>401</v>
      </c>
      <c r="E32" s="243" t="n">
        <f aca="false">B118</f>
        <v>0</v>
      </c>
      <c r="F32" s="140" t="s">
        <v>397</v>
      </c>
      <c r="K32" s="204" t="s">
        <v>402</v>
      </c>
      <c r="L32" s="87"/>
      <c r="M32" s="150" t="n">
        <v>0</v>
      </c>
      <c r="N32" s="9"/>
      <c r="O32" s="87" t="s">
        <v>395</v>
      </c>
      <c r="P32" s="87"/>
      <c r="Q32" s="87"/>
      <c r="R32" s="118"/>
      <c r="AI32" s="8"/>
    </row>
    <row r="33" customFormat="false" ht="12.75" hidden="false" customHeight="true" outlineLevel="0" collapsed="false">
      <c r="A33" s="140" t="s">
        <v>495</v>
      </c>
      <c r="E33" s="218" t="n">
        <f aca="false">+B67</f>
        <v>0</v>
      </c>
      <c r="F33" s="140" t="s">
        <v>397</v>
      </c>
      <c r="K33" s="204"/>
      <c r="L33" s="72"/>
      <c r="M33" s="9"/>
      <c r="N33" s="9"/>
      <c r="O33" s="87"/>
      <c r="P33" s="87"/>
      <c r="Q33" s="87"/>
      <c r="R33" s="118"/>
    </row>
    <row r="34" customFormat="false" ht="12.75" hidden="false" customHeight="true" outlineLevel="0" collapsed="false">
      <c r="A34" s="140" t="s">
        <v>404</v>
      </c>
      <c r="E34" s="218" t="n">
        <f aca="false">SUM(G34:G35)</f>
        <v>0</v>
      </c>
      <c r="F34" s="140" t="s">
        <v>397</v>
      </c>
      <c r="G34" s="244" t="n">
        <f aca="false">-B69</f>
        <v>-0</v>
      </c>
      <c r="H34" s="140" t="s">
        <v>405</v>
      </c>
      <c r="K34" s="204" t="s">
        <v>406</v>
      </c>
      <c r="L34" s="87"/>
      <c r="M34" s="9" t="n">
        <f aca="false">B76</f>
        <v>0</v>
      </c>
      <c r="N34" s="9" t="n">
        <f aca="false">B63</f>
        <v>0</v>
      </c>
      <c r="O34" s="87" t="s">
        <v>407</v>
      </c>
      <c r="P34" s="87"/>
      <c r="Q34" s="87"/>
      <c r="R34" s="118"/>
    </row>
    <row r="35" customFormat="false" ht="12.75" hidden="false" customHeight="true" outlineLevel="0" collapsed="false">
      <c r="A35" s="140" t="s">
        <v>408</v>
      </c>
      <c r="E35" s="218" t="n">
        <f aca="false">F238</f>
        <v>0</v>
      </c>
      <c r="F35" s="140" t="s">
        <v>397</v>
      </c>
      <c r="G35" s="245" t="n">
        <f aca="false">SUM(B58+B59)*-1</f>
        <v>-0</v>
      </c>
      <c r="H35" s="140" t="s">
        <v>409</v>
      </c>
      <c r="K35" s="204"/>
      <c r="L35" s="87"/>
      <c r="M35" s="9"/>
      <c r="N35" s="9"/>
      <c r="O35" s="87"/>
      <c r="P35" s="87"/>
      <c r="Q35" s="87"/>
      <c r="R35" s="118"/>
    </row>
    <row r="36" customFormat="false" ht="12.75" hidden="false" customHeight="true" outlineLevel="0" collapsed="false">
      <c r="A36" s="142" t="s">
        <v>410</v>
      </c>
      <c r="E36" s="230" t="n">
        <f aca="false">SUM(E29:E35)</f>
        <v>0</v>
      </c>
      <c r="K36" s="204" t="s">
        <v>268</v>
      </c>
      <c r="L36" s="72"/>
      <c r="M36" s="9" t="n">
        <f aca="false">SUM(M30:M34)</f>
        <v>0</v>
      </c>
      <c r="N36" s="9" t="n">
        <f aca="false">SUM(N30:N34)</f>
        <v>0</v>
      </c>
      <c r="O36" s="87"/>
      <c r="P36" s="87"/>
      <c r="Q36" s="87"/>
      <c r="R36" s="118"/>
    </row>
    <row r="37" customFormat="false" ht="12.75" hidden="false" customHeight="true" outlineLevel="0" collapsed="false">
      <c r="K37" s="246"/>
      <c r="L37" s="72"/>
      <c r="M37" s="72"/>
      <c r="N37" s="72"/>
      <c r="O37" s="87"/>
      <c r="P37" s="87"/>
      <c r="Q37" s="87"/>
      <c r="R37" s="118"/>
    </row>
    <row r="38" customFormat="false" ht="12.75" hidden="false" customHeight="true" outlineLevel="0" collapsed="false">
      <c r="A38" s="205" t="s">
        <v>411</v>
      </c>
      <c r="C38" s="150"/>
      <c r="E38" s="230" t="n">
        <f aca="false">+E36+E26+E19</f>
        <v>0</v>
      </c>
      <c r="K38" s="204"/>
      <c r="L38" s="247" t="s">
        <v>412</v>
      </c>
      <c r="M38" s="64" t="n">
        <f aca="false">M36-E38</f>
        <v>0</v>
      </c>
      <c r="N38" s="64" t="n">
        <f aca="false">+N36-E26</f>
        <v>0</v>
      </c>
      <c r="O38" s="87"/>
      <c r="P38" s="87"/>
      <c r="Q38" s="87"/>
      <c r="R38" s="118"/>
      <c r="AN38" s="8"/>
      <c r="AO38" s="8"/>
      <c r="AP38" s="8"/>
      <c r="AQ38" s="8"/>
      <c r="AR38" s="8"/>
      <c r="AS38" s="8"/>
    </row>
    <row r="39" customFormat="false" ht="12.75" hidden="false" customHeight="true" outlineLevel="0" collapsed="false">
      <c r="K39" s="248"/>
      <c r="L39" s="249"/>
      <c r="M39" s="249"/>
      <c r="N39" s="250"/>
      <c r="O39" s="249"/>
      <c r="P39" s="249"/>
      <c r="Q39" s="249"/>
      <c r="R39" s="251"/>
      <c r="AJ39" s="8"/>
      <c r="AK39" s="8"/>
      <c r="AN39" s="8"/>
      <c r="AO39" s="8"/>
      <c r="AP39" s="8"/>
      <c r="AQ39" s="8"/>
      <c r="AR39" s="8"/>
      <c r="AS39" s="8"/>
    </row>
    <row r="40" customFormat="false" ht="12.75" hidden="false" customHeight="true" outlineLevel="0" collapsed="false">
      <c r="K40" s="87"/>
      <c r="L40" s="87"/>
      <c r="M40" s="87"/>
      <c r="N40" s="87"/>
      <c r="O40" s="87"/>
      <c r="P40" s="87"/>
      <c r="AJ40" s="8"/>
      <c r="AK40" s="8"/>
      <c r="AN40" s="8"/>
      <c r="AO40" s="8"/>
      <c r="AP40" s="8"/>
      <c r="AQ40" s="8"/>
      <c r="AR40" s="8"/>
      <c r="AS40" s="8"/>
    </row>
    <row r="41" customFormat="false" ht="12.75" hidden="false" customHeight="true" outlineLevel="0" collapsed="false">
      <c r="A41" s="252" t="s">
        <v>413</v>
      </c>
      <c r="B41" s="252"/>
      <c r="I41" s="0"/>
      <c r="L41" s="10"/>
      <c r="M41" s="10"/>
      <c r="N41" s="8"/>
      <c r="O41" s="8"/>
      <c r="P41" s="8"/>
      <c r="X41" s="87"/>
      <c r="Y41" s="253"/>
      <c r="AJ41" s="8"/>
      <c r="AK41" s="8"/>
      <c r="AN41" s="8"/>
      <c r="AO41" s="8"/>
      <c r="AP41" s="8"/>
      <c r="AQ41" s="8"/>
      <c r="AR41" s="8"/>
      <c r="AS41" s="8"/>
    </row>
    <row r="42" customFormat="false" ht="12.75" hidden="false" customHeight="true" outlineLevel="0" collapsed="false">
      <c r="B42" s="8"/>
      <c r="AI42" s="254" t="s">
        <v>246</v>
      </c>
      <c r="AJ42" s="254"/>
      <c r="AK42" s="8"/>
      <c r="AN42" s="8"/>
      <c r="AO42" s="8"/>
      <c r="AP42" s="8"/>
      <c r="AQ42" s="8"/>
      <c r="AR42" s="8"/>
      <c r="AS42" s="8"/>
    </row>
    <row r="43" customFormat="false" ht="12.75" hidden="false" customHeight="true" outlineLevel="0" collapsed="false">
      <c r="A43" s="255"/>
      <c r="B43" s="256" t="s">
        <v>414</v>
      </c>
      <c r="C43" s="257" t="n">
        <f aca="false">SUM(C47:C71)-C61-C68-C69</f>
        <v>0</v>
      </c>
      <c r="D43" s="257" t="n">
        <f aca="false">SUM(D47:D71)-D61-D68-D69</f>
        <v>0</v>
      </c>
      <c r="E43" s="257" t="n">
        <f aca="false">SUM(E47:E71)-G61-G68-G69</f>
        <v>0</v>
      </c>
      <c r="F43" s="257" t="n">
        <f aca="false">SUM(F47:F71)-F61-F68-F69</f>
        <v>0</v>
      </c>
      <c r="G43" s="257" t="n">
        <f aca="false">SUM(G47:G71)-I61-I68-I69</f>
        <v>0</v>
      </c>
      <c r="H43" s="257" t="n">
        <f aca="false">SUM(H47:H71)-L61-L68-L69</f>
        <v>0</v>
      </c>
      <c r="I43" s="257" t="n">
        <f aca="false">SUM(I47:I71)-M61-M68-M69</f>
        <v>0</v>
      </c>
      <c r="J43" s="257" t="n">
        <f aca="false">SUM(J47:J71)-N61-N68-N69</f>
        <v>0</v>
      </c>
      <c r="K43" s="257" t="n">
        <f aca="false">SUM(K47:K71)-O61-O68-O69</f>
        <v>0</v>
      </c>
      <c r="L43" s="257" t="n">
        <f aca="false">SUM(L47:L71)-P61-P68-P69</f>
        <v>0</v>
      </c>
      <c r="M43" s="257" t="n">
        <f aca="false">SUM(M47:M71)-Q61-Q68-Q69</f>
        <v>0</v>
      </c>
      <c r="N43" s="257" t="n">
        <f aca="false">SUM(N47:N71)-R61-R68-R69</f>
        <v>0</v>
      </c>
      <c r="O43" s="257" t="n">
        <f aca="false">SUM(O47:O71)-S61-S68-S69</f>
        <v>0</v>
      </c>
      <c r="P43" s="257" t="n">
        <f aca="false">SUM(P47:P71)-T61-T68-T69</f>
        <v>0</v>
      </c>
      <c r="Q43" s="257" t="n">
        <f aca="false">SUM(Q47:Q71)-Q61-Q68-Q69</f>
        <v>0</v>
      </c>
      <c r="R43" s="257" t="n">
        <f aca="false">SUM(R47:R71)-R61-R68-R69</f>
        <v>0</v>
      </c>
      <c r="S43" s="257" t="n">
        <f aca="false">SUM(S47:S71)-S61-S68-S69</f>
        <v>0</v>
      </c>
      <c r="T43" s="257" t="n">
        <f aca="false">SUM(T47:T71)-T61-T68-T69</f>
        <v>0</v>
      </c>
      <c r="U43" s="257" t="n">
        <f aca="false">SUM(U47:U71)-U61-U68-U69</f>
        <v>0</v>
      </c>
      <c r="V43" s="257" t="n">
        <f aca="false">SUM(V47:V71)-V61-V68-V69</f>
        <v>0</v>
      </c>
      <c r="W43" s="257" t="n">
        <f aca="false">SUM(W47:W71)-Z61-W68-W69</f>
        <v>0</v>
      </c>
      <c r="X43" s="257" t="n">
        <f aca="false">SUM(X47:X71)-X61-X68-X69</f>
        <v>0</v>
      </c>
      <c r="Y43" s="257" t="n">
        <f aca="false">SUM(Y47:Y71)-Y61-Y68-Y69</f>
        <v>0</v>
      </c>
      <c r="Z43" s="257" t="n">
        <f aca="false">SUM(Z47:Z71)-AC61-AC68-AC69</f>
        <v>0</v>
      </c>
      <c r="AA43" s="257" t="n">
        <f aca="false">SUM(AA47:AA71)-AD61-AD68-AD69</f>
        <v>0</v>
      </c>
      <c r="AB43" s="257" t="n">
        <f aca="false">SUM(AB47:AB71)-AC61-AC68-AC69</f>
        <v>0</v>
      </c>
      <c r="AC43" s="257" t="n">
        <f aca="false">SUM(AC47:AC71)-AD61-AD68-AD69</f>
        <v>0</v>
      </c>
      <c r="AD43" s="257" t="n">
        <f aca="false">SUM(AD47:AD71)-AE61-AE68-AE69</f>
        <v>0</v>
      </c>
      <c r="AE43" s="257" t="n">
        <f aca="false">SUM(AE47:AE71)-AE61-AE68-AE69</f>
        <v>0</v>
      </c>
      <c r="AF43" s="257" t="n">
        <f aca="false">SUM(AF47:AF71)-AF61-AF68-AF69</f>
        <v>0</v>
      </c>
      <c r="AG43" s="257" t="n">
        <f aca="false">SUM(AG47:AG71)-AG61-AG68-AG69</f>
        <v>0</v>
      </c>
      <c r="AH43" s="8"/>
      <c r="AI43" s="258" t="s">
        <v>415</v>
      </c>
      <c r="AJ43" s="259" t="s">
        <v>416</v>
      </c>
      <c r="AK43" s="8"/>
      <c r="AL43" s="22"/>
      <c r="AN43" s="8"/>
      <c r="AO43" s="8"/>
      <c r="AP43" s="8"/>
      <c r="AQ43" s="8"/>
      <c r="AR43" s="8"/>
      <c r="AS43" s="8"/>
    </row>
    <row r="44" customFormat="false" ht="12.75" hidden="false" customHeight="true" outlineLevel="0" collapsed="false">
      <c r="A44" s="260" t="s">
        <v>417</v>
      </c>
      <c r="B44" s="261" t="n">
        <f aca="false">B4</f>
        <v>36982</v>
      </c>
      <c r="C44" s="262" t="n">
        <f aca="false">B44</f>
        <v>36982</v>
      </c>
      <c r="D44" s="262" t="n">
        <f aca="false">C44+1</f>
        <v>36983</v>
      </c>
      <c r="E44" s="262" t="n">
        <f aca="false">D44+1</f>
        <v>36984</v>
      </c>
      <c r="F44" s="262" t="n">
        <f aca="false">E44+1</f>
        <v>36985</v>
      </c>
      <c r="G44" s="262" t="n">
        <f aca="false">F44+1</f>
        <v>36986</v>
      </c>
      <c r="H44" s="262" t="n">
        <f aca="false">G44+1</f>
        <v>36987</v>
      </c>
      <c r="I44" s="262" t="n">
        <f aca="false">H44+1</f>
        <v>36988</v>
      </c>
      <c r="J44" s="262" t="n">
        <f aca="false">I44+1</f>
        <v>36989</v>
      </c>
      <c r="K44" s="262" t="n">
        <f aca="false">J44+1</f>
        <v>36990</v>
      </c>
      <c r="L44" s="262" t="n">
        <f aca="false">K44+1</f>
        <v>36991</v>
      </c>
      <c r="M44" s="262" t="n">
        <f aca="false">L44+1</f>
        <v>36992</v>
      </c>
      <c r="N44" s="262" t="n">
        <f aca="false">M44+1</f>
        <v>36993</v>
      </c>
      <c r="O44" s="262" t="n">
        <f aca="false">N44+1</f>
        <v>36994</v>
      </c>
      <c r="P44" s="262" t="n">
        <f aca="false">O44+1</f>
        <v>36995</v>
      </c>
      <c r="Q44" s="262" t="n">
        <f aca="false">P44+1</f>
        <v>36996</v>
      </c>
      <c r="R44" s="262" t="n">
        <f aca="false">Q44+1</f>
        <v>36997</v>
      </c>
      <c r="S44" s="262" t="n">
        <f aca="false">R44+1</f>
        <v>36998</v>
      </c>
      <c r="T44" s="262" t="n">
        <f aca="false">S44+1</f>
        <v>36999</v>
      </c>
      <c r="U44" s="262" t="n">
        <f aca="false">T44+1</f>
        <v>37000</v>
      </c>
      <c r="V44" s="262" t="n">
        <f aca="false">U44+1</f>
        <v>37001</v>
      </c>
      <c r="W44" s="262" t="n">
        <f aca="false">V44+1</f>
        <v>37002</v>
      </c>
      <c r="X44" s="262" t="n">
        <f aca="false">W44+1</f>
        <v>37003</v>
      </c>
      <c r="Y44" s="262" t="n">
        <f aca="false">X44+1</f>
        <v>37004</v>
      </c>
      <c r="Z44" s="262" t="n">
        <f aca="false">Y44+1</f>
        <v>37005</v>
      </c>
      <c r="AA44" s="262" t="n">
        <f aca="false">Z44+1</f>
        <v>37006</v>
      </c>
      <c r="AB44" s="262" t="n">
        <f aca="false">AA44+1</f>
        <v>37007</v>
      </c>
      <c r="AC44" s="262" t="n">
        <f aca="false">AB44+1</f>
        <v>37008</v>
      </c>
      <c r="AD44" s="262" t="n">
        <f aca="false">AC44+1</f>
        <v>37009</v>
      </c>
      <c r="AE44" s="262" t="n">
        <f aca="false">AD44+1</f>
        <v>37010</v>
      </c>
      <c r="AF44" s="262" t="n">
        <f aca="false">AE44+1</f>
        <v>37011</v>
      </c>
      <c r="AG44" s="262" t="n">
        <f aca="false">AF44+1</f>
        <v>37012</v>
      </c>
      <c r="AH44" s="263"/>
      <c r="AI44" s="264" t="n">
        <v>1</v>
      </c>
      <c r="AJ44" s="265" t="s">
        <v>418</v>
      </c>
      <c r="AK44" s="263"/>
      <c r="AL44" s="266"/>
      <c r="AM44" s="263"/>
      <c r="AN44" s="263"/>
      <c r="AO44" s="263"/>
      <c r="AP44" s="263"/>
      <c r="AQ44" s="263"/>
      <c r="AR44" s="263"/>
      <c r="AS44" s="263"/>
      <c r="AT44" s="263"/>
      <c r="AU44" s="263"/>
      <c r="AV44" s="263"/>
      <c r="AW44" s="263"/>
      <c r="AX44" s="263"/>
      <c r="AY44" s="263"/>
      <c r="AZ44" s="263"/>
      <c r="BA44" s="263"/>
      <c r="BB44" s="263"/>
      <c r="BC44" s="263"/>
      <c r="BD44" s="263"/>
      <c r="BE44" s="263"/>
      <c r="BF44" s="263"/>
      <c r="BG44" s="263"/>
      <c r="BH44" s="263"/>
      <c r="BI44" s="263"/>
      <c r="BJ44" s="263"/>
      <c r="BK44" s="263"/>
      <c r="BL44" s="263"/>
      <c r="BM44" s="263"/>
      <c r="BN44" s="263"/>
      <c r="BO44" s="263"/>
      <c r="BP44" s="263"/>
      <c r="BQ44" s="263"/>
      <c r="BR44" s="263"/>
      <c r="BS44" s="263"/>
      <c r="BT44" s="263"/>
      <c r="BU44" s="263"/>
      <c r="BV44" s="263"/>
      <c r="BW44" s="263"/>
      <c r="BX44" s="263"/>
      <c r="BY44" s="263"/>
      <c r="BZ44" s="263"/>
      <c r="CA44" s="263"/>
      <c r="CB44" s="263"/>
      <c r="CC44" s="263"/>
      <c r="CD44" s="263"/>
      <c r="CE44" s="263"/>
      <c r="CF44" s="263"/>
      <c r="CG44" s="263"/>
      <c r="CH44" s="263"/>
      <c r="CI44" s="263"/>
      <c r="CJ44" s="263"/>
      <c r="CK44" s="263"/>
      <c r="CL44" s="263"/>
      <c r="CM44" s="263"/>
      <c r="CN44" s="263"/>
      <c r="CO44" s="263"/>
      <c r="CP44" s="263"/>
      <c r="CQ44" s="263"/>
      <c r="CR44" s="263"/>
      <c r="CS44" s="263"/>
      <c r="CT44" s="263"/>
      <c r="CU44" s="263"/>
      <c r="CV44" s="263"/>
      <c r="CW44" s="263"/>
      <c r="CX44" s="263"/>
      <c r="CY44" s="263"/>
      <c r="CZ44" s="263"/>
      <c r="DA44" s="263"/>
      <c r="DB44" s="263"/>
      <c r="DC44" s="263"/>
      <c r="DD44" s="263"/>
      <c r="DE44" s="263"/>
      <c r="DF44" s="263"/>
      <c r="DG44" s="263"/>
      <c r="DH44" s="263"/>
      <c r="DI44" s="263"/>
      <c r="DJ44" s="263"/>
      <c r="DK44" s="263"/>
      <c r="DL44" s="263"/>
      <c r="DM44" s="263"/>
      <c r="DN44" s="263"/>
      <c r="DO44" s="263"/>
      <c r="DP44" s="263"/>
      <c r="DQ44" s="263"/>
      <c r="DR44" s="263"/>
      <c r="DS44" s="263"/>
      <c r="DT44" s="263"/>
      <c r="DU44" s="263"/>
      <c r="DV44" s="263"/>
      <c r="DW44" s="263"/>
      <c r="DX44" s="263"/>
      <c r="DY44" s="263"/>
      <c r="DZ44" s="263"/>
      <c r="EA44" s="263"/>
      <c r="EB44" s="263"/>
      <c r="EC44" s="263"/>
      <c r="ED44" s="263"/>
      <c r="EE44" s="263"/>
      <c r="EF44" s="263"/>
      <c r="EG44" s="263"/>
      <c r="EH44" s="263"/>
      <c r="EI44" s="263"/>
      <c r="EJ44" s="263"/>
      <c r="EK44" s="263"/>
      <c r="EL44" s="263"/>
      <c r="EM44" s="263"/>
      <c r="EN44" s="263"/>
      <c r="EO44" s="263"/>
      <c r="EP44" s="263"/>
      <c r="EQ44" s="263"/>
      <c r="ER44" s="263"/>
      <c r="ES44" s="263"/>
      <c r="ET44" s="263"/>
      <c r="EU44" s="263"/>
      <c r="EV44" s="263"/>
      <c r="EW44" s="263"/>
      <c r="EX44" s="263"/>
      <c r="EY44" s="263"/>
      <c r="EZ44" s="263"/>
      <c r="FA44" s="263"/>
      <c r="FB44" s="263"/>
      <c r="FC44" s="263"/>
      <c r="FD44" s="263"/>
      <c r="FE44" s="263"/>
      <c r="FF44" s="263"/>
      <c r="FG44" s="263"/>
      <c r="FH44" s="263"/>
      <c r="FI44" s="263"/>
      <c r="FJ44" s="263"/>
      <c r="FK44" s="263"/>
      <c r="FL44" s="263"/>
      <c r="FM44" s="263"/>
      <c r="FN44" s="263"/>
      <c r="FO44" s="263"/>
      <c r="FP44" s="263"/>
      <c r="FQ44" s="263"/>
      <c r="FR44" s="263"/>
      <c r="FS44" s="263"/>
      <c r="FT44" s="263"/>
      <c r="FU44" s="263"/>
      <c r="FV44" s="263"/>
      <c r="FW44" s="263"/>
      <c r="FX44" s="263"/>
      <c r="FY44" s="263"/>
      <c r="FZ44" s="263"/>
      <c r="GA44" s="263"/>
      <c r="GB44" s="263"/>
      <c r="GC44" s="263"/>
      <c r="GD44" s="263"/>
      <c r="GE44" s="263"/>
      <c r="GF44" s="263"/>
      <c r="GG44" s="263"/>
      <c r="GH44" s="263"/>
      <c r="GI44" s="263"/>
      <c r="GJ44" s="263"/>
      <c r="GK44" s="263"/>
      <c r="GL44" s="263"/>
      <c r="GM44" s="263"/>
      <c r="GN44" s="263"/>
      <c r="GO44" s="263"/>
      <c r="GP44" s="263"/>
      <c r="GQ44" s="263"/>
      <c r="GR44" s="263"/>
      <c r="GS44" s="263"/>
      <c r="GT44" s="263"/>
      <c r="GU44" s="263"/>
      <c r="GV44" s="263"/>
      <c r="GW44" s="263"/>
      <c r="GX44" s="263"/>
      <c r="GY44" s="263"/>
      <c r="GZ44" s="263"/>
      <c r="HA44" s="263"/>
      <c r="HB44" s="263"/>
      <c r="HC44" s="263"/>
      <c r="HD44" s="263"/>
      <c r="HE44" s="263"/>
      <c r="HF44" s="263"/>
      <c r="HG44" s="263"/>
      <c r="HH44" s="263"/>
      <c r="HI44" s="263"/>
      <c r="HJ44" s="263"/>
      <c r="HK44" s="263"/>
      <c r="HL44" s="263"/>
      <c r="HM44" s="263"/>
      <c r="HN44" s="263"/>
      <c r="HO44" s="263"/>
      <c r="HP44" s="263"/>
      <c r="HQ44" s="263"/>
      <c r="HR44" s="263"/>
      <c r="HS44" s="263"/>
      <c r="HT44" s="263"/>
      <c r="HU44" s="263"/>
      <c r="HV44" s="263"/>
      <c r="HW44" s="263"/>
      <c r="HX44" s="263"/>
      <c r="HY44" s="263"/>
      <c r="HZ44" s="263"/>
      <c r="IA44" s="263"/>
      <c r="IB44" s="263"/>
      <c r="IC44" s="263"/>
      <c r="ID44" s="263"/>
      <c r="IE44" s="263"/>
      <c r="IF44" s="263"/>
      <c r="IG44" s="263"/>
      <c r="IH44" s="263"/>
      <c r="II44" s="263"/>
      <c r="IJ44" s="263"/>
      <c r="IK44" s="263"/>
      <c r="IL44" s="263"/>
      <c r="IM44" s="263"/>
      <c r="IN44" s="263"/>
      <c r="IO44" s="263"/>
      <c r="IP44" s="263"/>
      <c r="IQ44" s="263"/>
      <c r="IR44" s="263"/>
      <c r="IS44" s="263"/>
      <c r="IT44" s="263"/>
      <c r="IU44" s="263"/>
      <c r="IV44" s="263"/>
      <c r="IW44" s="263"/>
    </row>
    <row r="45" customFormat="false" ht="12.75" hidden="false" customHeight="true" outlineLevel="0" collapsed="false">
      <c r="A45" s="267" t="n">
        <f aca="false">M38</f>
        <v>0</v>
      </c>
      <c r="B45" s="267" t="n">
        <f aca="false">M38</f>
        <v>0</v>
      </c>
      <c r="C45" s="268" t="str">
        <f aca="false">LOOKUP((WEEKDAY(C44,1)),$AI$44:$AI$50,$AJ$44:$AJ$50)</f>
        <v>S</v>
      </c>
      <c r="D45" s="268" t="str">
        <f aca="false">LOOKUP((WEEKDAY(D44,1)),$AI$44:$AI$50,$AJ$44:$AJ$50)</f>
        <v>M</v>
      </c>
      <c r="E45" s="268" t="str">
        <f aca="false">LOOKUP((WEEKDAY(E44,1)),$AI$44:$AI$50,$AJ$44:$AJ$50)</f>
        <v>T</v>
      </c>
      <c r="F45" s="268" t="str">
        <f aca="false">LOOKUP((WEEKDAY(F44,1)),$AI$44:$AI$50,$AJ$44:$AJ$50)</f>
        <v>W</v>
      </c>
      <c r="G45" s="268" t="str">
        <f aca="false">LOOKUP((WEEKDAY(G44,1)),$AI$44:$AI$50,$AJ$44:$AJ$50)</f>
        <v>R</v>
      </c>
      <c r="H45" s="268" t="str">
        <f aca="false">LOOKUP((WEEKDAY(H44,1)),$AI$44:$AI$50,$AJ$44:$AJ$50)</f>
        <v>F</v>
      </c>
      <c r="I45" s="268" t="str">
        <f aca="false">LOOKUP((WEEKDAY(I44,1)),$AI$44:$AI$50,$AJ$44:$AJ$50)</f>
        <v>S</v>
      </c>
      <c r="J45" s="268" t="str">
        <f aca="false">LOOKUP((WEEKDAY(J44,1)),$AI$44:$AI$50,$AJ$44:$AJ$50)</f>
        <v>S</v>
      </c>
      <c r="K45" s="268" t="str">
        <f aca="false">LOOKUP((WEEKDAY(K44,1)),$AI$44:$AI$50,$AJ$44:$AJ$50)</f>
        <v>M</v>
      </c>
      <c r="L45" s="268" t="str">
        <f aca="false">LOOKUP((WEEKDAY(L44,1)),$AI$44:$AI$50,$AJ$44:$AJ$50)</f>
        <v>T</v>
      </c>
      <c r="M45" s="268" t="str">
        <f aca="false">LOOKUP((WEEKDAY(M44,1)),$AI$44:$AI$50,$AJ$44:$AJ$50)</f>
        <v>W</v>
      </c>
      <c r="N45" s="268" t="str">
        <f aca="false">LOOKUP((WEEKDAY(N44,1)),$AI$44:$AI$50,$AJ$44:$AJ$50)</f>
        <v>R</v>
      </c>
      <c r="O45" s="268" t="str">
        <f aca="false">LOOKUP((WEEKDAY(O44,1)),$AI$44:$AI$50,$AJ$44:$AJ$50)</f>
        <v>F</v>
      </c>
      <c r="P45" s="268" t="str">
        <f aca="false">LOOKUP((WEEKDAY(P44,1)),$AI$44:$AI$50,$AJ$44:$AJ$50)</f>
        <v>S</v>
      </c>
      <c r="Q45" s="268" t="str">
        <f aca="false">LOOKUP((WEEKDAY(Q44,1)),$AI$44:$AI$50,$AJ$44:$AJ$50)</f>
        <v>S</v>
      </c>
      <c r="R45" s="268" t="str">
        <f aca="false">LOOKUP((WEEKDAY(R44,1)),$AI$44:$AI$50,$AJ$44:$AJ$50)</f>
        <v>M</v>
      </c>
      <c r="S45" s="268" t="str">
        <f aca="false">LOOKUP((WEEKDAY(S44,1)),$AI$44:$AI$50,$AJ$44:$AJ$50)</f>
        <v>T</v>
      </c>
      <c r="T45" s="268" t="str">
        <f aca="false">LOOKUP((WEEKDAY(T44,1)),$AI$44:$AI$50,$AJ$44:$AJ$50)</f>
        <v>W</v>
      </c>
      <c r="U45" s="268" t="str">
        <f aca="false">LOOKUP((WEEKDAY(U44,1)),$AI$44:$AI$50,$AJ$44:$AJ$50)</f>
        <v>R</v>
      </c>
      <c r="V45" s="268" t="str">
        <f aca="false">LOOKUP((WEEKDAY(V44,1)),$AI$44:$AI$50,$AJ$44:$AJ$50)</f>
        <v>F</v>
      </c>
      <c r="W45" s="268" t="str">
        <f aca="false">LOOKUP((WEEKDAY(W44,1)),$AI$44:$AI$50,$AJ$44:$AJ$50)</f>
        <v>S</v>
      </c>
      <c r="X45" s="268" t="str">
        <f aca="false">LOOKUP((WEEKDAY(X44,1)),$AI$44:$AI$50,$AJ$44:$AJ$50)</f>
        <v>S</v>
      </c>
      <c r="Y45" s="268" t="str">
        <f aca="false">LOOKUP((WEEKDAY(Y44,1)),$AI$44:$AI$50,$AJ$44:$AJ$50)</f>
        <v>M</v>
      </c>
      <c r="Z45" s="268" t="str">
        <f aca="false">LOOKUP((WEEKDAY(Z44,1)),$AI$44:$AI$50,$AJ$44:$AJ$50)</f>
        <v>T</v>
      </c>
      <c r="AA45" s="268" t="str">
        <f aca="false">LOOKUP((WEEKDAY(AA44,1)),$AI$44:$AI$50,$AJ$44:$AJ$50)</f>
        <v>W</v>
      </c>
      <c r="AB45" s="268" t="str">
        <f aca="false">LOOKUP((WEEKDAY(AB44,1)),$AI$44:$AI$50,$AJ$44:$AJ$50)</f>
        <v>R</v>
      </c>
      <c r="AC45" s="268" t="str">
        <f aca="false">LOOKUP((WEEKDAY(AC44,1)),$AI$44:$AI$50,$AJ$44:$AJ$50)</f>
        <v>F</v>
      </c>
      <c r="AD45" s="268" t="str">
        <f aca="false">LOOKUP((WEEKDAY(AD44,1)),$AI$44:$AI$50,$AJ$44:$AJ$50)</f>
        <v>S</v>
      </c>
      <c r="AE45" s="268" t="str">
        <f aca="false">LOOKUP((WEEKDAY(AE44,1)),$AI$44:$AI$50,$AJ$44:$AJ$50)</f>
        <v>S</v>
      </c>
      <c r="AF45" s="268" t="str">
        <f aca="false">LOOKUP((WEEKDAY(AF44,1)),$AI$44:$AI$50,$AJ$44:$AJ$50)</f>
        <v>M</v>
      </c>
      <c r="AG45" s="268" t="str">
        <f aca="false">LOOKUP((WEEKDAY(AG44,1)),$AI$44:$AI$50,$AJ$44:$AJ$50)</f>
        <v>T</v>
      </c>
      <c r="AH45" s="8"/>
      <c r="AI45" s="269" t="n">
        <v>2</v>
      </c>
      <c r="AJ45" s="270" t="s">
        <v>419</v>
      </c>
      <c r="AK45" s="8"/>
      <c r="AL45" s="87"/>
      <c r="AN45" s="8"/>
      <c r="AO45" s="8"/>
      <c r="AP45" s="8"/>
      <c r="AQ45" s="8"/>
      <c r="AR45" s="8"/>
      <c r="AS45" s="8"/>
    </row>
    <row r="46" customFormat="false" ht="12.75" hidden="false" customHeight="true" outlineLevel="0" collapsed="false">
      <c r="A46" s="271"/>
      <c r="B46" s="272" t="s">
        <v>420</v>
      </c>
      <c r="C46" s="150"/>
      <c r="D46" s="150"/>
      <c r="E46" s="150"/>
      <c r="F46" s="150"/>
      <c r="G46" s="150"/>
      <c r="H46" s="150"/>
      <c r="I46" s="150"/>
      <c r="J46" s="150"/>
      <c r="K46" s="150"/>
      <c r="L46" s="150"/>
      <c r="M46" s="150"/>
      <c r="N46" s="150"/>
      <c r="O46" s="150"/>
      <c r="P46" s="150"/>
      <c r="Q46" s="150"/>
      <c r="R46" s="150"/>
      <c r="S46" s="150"/>
      <c r="T46" s="150"/>
      <c r="U46" s="150"/>
      <c r="V46" s="150"/>
      <c r="W46" s="150"/>
      <c r="X46" s="150"/>
      <c r="Y46" s="150"/>
      <c r="Z46" s="150"/>
      <c r="AA46" s="150"/>
      <c r="AB46" s="150"/>
      <c r="AC46" s="150"/>
      <c r="AD46" s="150"/>
      <c r="AE46" s="150"/>
      <c r="AF46" s="150"/>
      <c r="AG46" s="150"/>
      <c r="AH46" s="8"/>
      <c r="AI46" s="269" t="n">
        <v>3</v>
      </c>
      <c r="AJ46" s="270" t="s">
        <v>421</v>
      </c>
      <c r="AK46" s="8"/>
      <c r="AL46" s="87"/>
      <c r="AN46" s="8"/>
      <c r="AO46" s="8"/>
      <c r="AP46" s="8"/>
      <c r="AQ46" s="8"/>
      <c r="AR46" s="8"/>
      <c r="AS46" s="8"/>
    </row>
    <row r="47" customFormat="false" ht="12.75" hidden="false" customHeight="true" outlineLevel="0" collapsed="false">
      <c r="A47" s="218" t="s">
        <v>422</v>
      </c>
      <c r="B47" s="275" t="n">
        <f aca="false">SUM(C47:AG47)</f>
        <v>0</v>
      </c>
      <c r="C47" s="150"/>
      <c r="D47" s="150" t="n">
        <v>0</v>
      </c>
      <c r="E47" s="140" t="n">
        <v>0</v>
      </c>
      <c r="F47" s="150" t="n">
        <v>0</v>
      </c>
      <c r="G47" s="150" t="n">
        <v>0</v>
      </c>
      <c r="H47" s="150" t="n">
        <v>0</v>
      </c>
      <c r="I47" s="150"/>
      <c r="J47" s="150"/>
      <c r="K47" s="150" t="n">
        <v>0</v>
      </c>
      <c r="L47" s="150" t="n">
        <v>0</v>
      </c>
      <c r="M47" s="150" t="n">
        <v>0</v>
      </c>
      <c r="N47" s="150" t="n">
        <v>0</v>
      </c>
      <c r="O47" s="150"/>
      <c r="P47" s="150"/>
      <c r="Q47" s="150"/>
      <c r="R47" s="150" t="n">
        <v>0</v>
      </c>
      <c r="S47" s="150" t="n">
        <v>0</v>
      </c>
      <c r="T47" s="150" t="n">
        <v>0</v>
      </c>
      <c r="U47" s="150" t="n">
        <v>0</v>
      </c>
      <c r="V47" s="150" t="n">
        <v>0</v>
      </c>
      <c r="X47" s="150"/>
      <c r="Y47" s="150" t="n">
        <v>0</v>
      </c>
      <c r="Z47" s="150" t="n">
        <f aca="false">+Input!$J$11</f>
        <v>0</v>
      </c>
      <c r="AA47" s="150"/>
      <c r="AB47" s="150"/>
      <c r="AC47" s="150"/>
      <c r="AD47" s="150"/>
      <c r="AE47" s="150"/>
      <c r="AF47" s="150"/>
      <c r="AG47" s="150"/>
      <c r="AH47" s="150"/>
      <c r="AI47" s="269" t="n">
        <v>4</v>
      </c>
      <c r="AJ47" s="270" t="s">
        <v>423</v>
      </c>
      <c r="AK47" s="8"/>
      <c r="AL47" s="132"/>
      <c r="AM47" s="9"/>
      <c r="AN47" s="10"/>
      <c r="AO47" s="8"/>
      <c r="AP47" s="8"/>
      <c r="AQ47" s="8"/>
      <c r="AR47" s="8"/>
      <c r="AS47" s="8"/>
      <c r="BB47" s="150" t="n">
        <f aca="false">+Input!$J$11</f>
        <v>0</v>
      </c>
    </row>
    <row r="48" customFormat="false" ht="12.75" hidden="false" customHeight="true" outlineLevel="0" collapsed="false">
      <c r="A48" s="276" t="s">
        <v>424</v>
      </c>
      <c r="B48" s="275" t="n">
        <f aca="false">SUM(C48:AG48)</f>
        <v>0</v>
      </c>
      <c r="C48" s="150"/>
      <c r="D48" s="150"/>
      <c r="F48" s="150"/>
      <c r="G48" s="150"/>
      <c r="H48" s="150"/>
      <c r="I48" s="150"/>
      <c r="J48" s="150"/>
      <c r="K48" s="150"/>
      <c r="L48" s="150"/>
      <c r="M48" s="150"/>
      <c r="N48" s="150"/>
      <c r="O48" s="150"/>
      <c r="P48" s="150"/>
      <c r="Q48" s="150"/>
      <c r="R48" s="150"/>
      <c r="S48" s="150"/>
      <c r="T48" s="150"/>
      <c r="U48" s="150"/>
      <c r="V48" s="150"/>
      <c r="X48" s="150"/>
      <c r="Y48" s="150"/>
      <c r="Z48" s="150"/>
      <c r="AA48" s="150"/>
      <c r="AB48" s="150"/>
      <c r="AC48" s="150"/>
      <c r="AD48" s="150"/>
      <c r="AE48" s="150"/>
      <c r="AF48" s="150"/>
      <c r="AG48" s="150"/>
      <c r="AH48" s="150"/>
      <c r="AI48" s="269" t="n">
        <v>5</v>
      </c>
      <c r="AJ48" s="270" t="s">
        <v>425</v>
      </c>
      <c r="AK48" s="8"/>
      <c r="AL48" s="132"/>
      <c r="AM48" s="150"/>
      <c r="AN48" s="277"/>
      <c r="AO48" s="132"/>
      <c r="AP48" s="132"/>
      <c r="AQ48" s="132"/>
      <c r="AR48" s="132"/>
      <c r="AS48" s="132"/>
      <c r="AT48" s="145"/>
      <c r="AU48" s="145"/>
      <c r="BB48" s="150"/>
    </row>
    <row r="49" customFormat="false" ht="12.75" hidden="false" customHeight="true" outlineLevel="0" collapsed="false">
      <c r="A49" s="276" t="s">
        <v>426</v>
      </c>
      <c r="B49" s="275" t="n">
        <f aca="false">SUM(C49:AG49)</f>
        <v>0</v>
      </c>
      <c r="C49" s="150"/>
      <c r="D49" s="150"/>
      <c r="F49" s="150"/>
      <c r="G49" s="150"/>
      <c r="H49" s="150"/>
      <c r="I49" s="150"/>
      <c r="J49" s="150"/>
      <c r="K49" s="150"/>
      <c r="L49" s="150"/>
      <c r="M49" s="150"/>
      <c r="N49" s="150"/>
      <c r="O49" s="150"/>
      <c r="P49" s="150"/>
      <c r="Q49" s="150"/>
      <c r="R49" s="150"/>
      <c r="S49" s="150"/>
      <c r="T49" s="150"/>
      <c r="U49" s="150"/>
      <c r="V49" s="150"/>
      <c r="X49" s="150"/>
      <c r="Y49" s="150"/>
      <c r="Z49" s="150"/>
      <c r="AA49" s="150"/>
      <c r="AB49" s="150"/>
      <c r="AC49" s="150"/>
      <c r="AD49" s="150"/>
      <c r="AE49" s="150"/>
      <c r="AF49" s="150"/>
      <c r="AG49" s="150"/>
      <c r="AH49" s="150"/>
      <c r="AI49" s="269" t="n">
        <v>6</v>
      </c>
      <c r="AJ49" s="270" t="s">
        <v>427</v>
      </c>
      <c r="AK49" s="8"/>
      <c r="AL49" s="132"/>
      <c r="AM49" s="150"/>
      <c r="AN49" s="277"/>
      <c r="AO49" s="132"/>
      <c r="AP49" s="132"/>
      <c r="AQ49" s="132"/>
      <c r="AR49" s="132"/>
      <c r="AS49" s="132"/>
      <c r="AT49" s="145"/>
      <c r="AU49" s="145"/>
      <c r="BB49" s="150"/>
    </row>
    <row r="50" customFormat="false" ht="12.75" hidden="false" customHeight="true" outlineLevel="0" collapsed="false">
      <c r="A50" s="276" t="s">
        <v>428</v>
      </c>
      <c r="B50" s="275" t="n">
        <f aca="false">SUM(C50:AG50)</f>
        <v>0</v>
      </c>
      <c r="C50" s="150"/>
      <c r="D50" s="150"/>
      <c r="F50" s="150"/>
      <c r="G50" s="150"/>
      <c r="H50" s="150"/>
      <c r="I50" s="150"/>
      <c r="J50" s="150"/>
      <c r="K50" s="150"/>
      <c r="L50" s="150"/>
      <c r="M50" s="150"/>
      <c r="N50" s="150"/>
      <c r="O50" s="150"/>
      <c r="P50" s="150"/>
      <c r="Q50" s="150"/>
      <c r="R50" s="150"/>
      <c r="S50" s="150"/>
      <c r="T50" s="150"/>
      <c r="U50" s="150"/>
      <c r="V50" s="150"/>
      <c r="X50" s="150"/>
      <c r="Y50" s="150"/>
      <c r="Z50" s="150"/>
      <c r="AA50" s="150"/>
      <c r="AB50" s="150"/>
      <c r="AC50" s="150"/>
      <c r="AD50" s="150"/>
      <c r="AE50" s="150"/>
      <c r="AF50" s="150"/>
      <c r="AG50" s="150"/>
      <c r="AH50" s="150"/>
      <c r="AI50" s="278" t="n">
        <v>7</v>
      </c>
      <c r="AJ50" s="279" t="s">
        <v>418</v>
      </c>
      <c r="AK50" s="8"/>
      <c r="AL50" s="9"/>
      <c r="AM50" s="9"/>
      <c r="AN50" s="277"/>
      <c r="AO50" s="132"/>
      <c r="AP50" s="132"/>
      <c r="AQ50" s="132"/>
      <c r="AR50" s="132"/>
      <c r="AS50" s="132"/>
      <c r="AT50" s="145"/>
      <c r="AU50" s="145"/>
      <c r="BB50" s="150"/>
    </row>
    <row r="51" customFormat="false" ht="12.75" hidden="false" customHeight="true" outlineLevel="0" collapsed="false">
      <c r="A51" s="276" t="s">
        <v>429</v>
      </c>
      <c r="B51" s="275" t="n">
        <f aca="false">SUM(C51:AG51)</f>
        <v>0</v>
      </c>
      <c r="C51" s="150"/>
      <c r="D51" s="150" t="n">
        <v>0</v>
      </c>
      <c r="E51" s="140" t="n">
        <v>0</v>
      </c>
      <c r="F51" s="150" t="n">
        <v>0</v>
      </c>
      <c r="G51" s="150" t="n">
        <v>0</v>
      </c>
      <c r="H51" s="150" t="n">
        <v>0</v>
      </c>
      <c r="I51" s="150"/>
      <c r="J51" s="150"/>
      <c r="K51" s="150" t="n">
        <v>0</v>
      </c>
      <c r="L51" s="150" t="n">
        <v>0</v>
      </c>
      <c r="M51" s="150" t="n">
        <v>0</v>
      </c>
      <c r="N51" s="150" t="n">
        <v>0</v>
      </c>
      <c r="O51" s="150"/>
      <c r="P51" s="150"/>
      <c r="Q51" s="150"/>
      <c r="R51" s="150" t="n">
        <v>0</v>
      </c>
      <c r="S51" s="150" t="n">
        <v>0</v>
      </c>
      <c r="T51" s="150" t="n">
        <v>0</v>
      </c>
      <c r="U51" s="150" t="n">
        <v>0</v>
      </c>
      <c r="V51" s="150" t="n">
        <v>0</v>
      </c>
      <c r="X51" s="150"/>
      <c r="Y51" s="150" t="n">
        <v>0</v>
      </c>
      <c r="Z51" s="150" t="n">
        <v>0</v>
      </c>
      <c r="AA51" s="150"/>
      <c r="AB51" s="150"/>
      <c r="AC51" s="150"/>
      <c r="AD51" s="150"/>
      <c r="AE51" s="150"/>
      <c r="AF51" s="150"/>
      <c r="AG51" s="150"/>
      <c r="AH51" s="150"/>
      <c r="AI51" s="145"/>
      <c r="AJ51" s="8"/>
      <c r="AK51" s="8"/>
      <c r="AL51" s="9"/>
      <c r="AM51" s="9"/>
      <c r="AN51" s="10"/>
      <c r="AO51" s="8"/>
      <c r="AP51" s="8"/>
      <c r="AQ51" s="8"/>
      <c r="AR51" s="8"/>
      <c r="AS51" s="8"/>
      <c r="BB51" s="150" t="n">
        <v>0</v>
      </c>
    </row>
    <row r="52" customFormat="false" ht="12.75" hidden="false" customHeight="true" outlineLevel="0" collapsed="false">
      <c r="A52" s="276" t="s">
        <v>430</v>
      </c>
      <c r="B52" s="275" t="n">
        <f aca="false">SUM(C52:AG52)</f>
        <v>0</v>
      </c>
      <c r="C52" s="150"/>
      <c r="D52" s="150"/>
      <c r="F52" s="150"/>
      <c r="G52" s="150"/>
      <c r="H52" s="150"/>
      <c r="I52" s="150"/>
      <c r="J52" s="150"/>
      <c r="K52" s="150"/>
      <c r="L52" s="150"/>
      <c r="M52" s="150"/>
      <c r="N52" s="150"/>
      <c r="O52" s="150"/>
      <c r="P52" s="150"/>
      <c r="Q52" s="150"/>
      <c r="R52" s="150"/>
      <c r="S52" s="150"/>
      <c r="T52" s="150"/>
      <c r="U52" s="150"/>
      <c r="V52" s="150"/>
      <c r="X52" s="150"/>
      <c r="Y52" s="150"/>
      <c r="Z52" s="150"/>
      <c r="AA52" s="150"/>
      <c r="AB52" s="150"/>
      <c r="AC52" s="150"/>
      <c r="AD52" s="150"/>
      <c r="AE52" s="150"/>
      <c r="AF52" s="150"/>
      <c r="AG52" s="150"/>
      <c r="AH52" s="150"/>
      <c r="AI52" s="145"/>
      <c r="AJ52" s="8"/>
      <c r="AK52" s="8"/>
      <c r="AL52" s="9"/>
      <c r="AM52" s="9"/>
      <c r="AN52" s="10"/>
      <c r="AO52" s="8"/>
      <c r="AP52" s="8"/>
      <c r="AQ52" s="8"/>
      <c r="AR52" s="8"/>
      <c r="AS52" s="8"/>
      <c r="BB52" s="150"/>
    </row>
    <row r="53" customFormat="false" ht="12.75" hidden="false" customHeight="true" outlineLevel="0" collapsed="false">
      <c r="A53" s="218" t="s">
        <v>272</v>
      </c>
      <c r="B53" s="275" t="n">
        <f aca="false">SUM(C53:AG53)</f>
        <v>0</v>
      </c>
      <c r="C53" s="150"/>
      <c r="D53" s="150" t="n">
        <v>0</v>
      </c>
      <c r="E53" s="140" t="n">
        <v>0</v>
      </c>
      <c r="F53" s="150" t="n">
        <v>0</v>
      </c>
      <c r="G53" s="150" t="n">
        <v>0</v>
      </c>
      <c r="H53" s="150" t="n">
        <v>0</v>
      </c>
      <c r="I53" s="150"/>
      <c r="J53" s="150"/>
      <c r="K53" s="150" t="n">
        <v>0</v>
      </c>
      <c r="L53" s="150" t="n">
        <v>0</v>
      </c>
      <c r="M53" s="150" t="n">
        <v>0</v>
      </c>
      <c r="N53" s="150" t="n">
        <v>0</v>
      </c>
      <c r="O53" s="150"/>
      <c r="P53" s="150"/>
      <c r="Q53" s="150"/>
      <c r="R53" s="150" t="n">
        <v>0</v>
      </c>
      <c r="S53" s="150" t="n">
        <v>0</v>
      </c>
      <c r="T53" s="150" t="n">
        <v>0</v>
      </c>
      <c r="U53" s="150" t="n">
        <v>0</v>
      </c>
      <c r="V53" s="150" t="n">
        <v>0</v>
      </c>
      <c r="X53" s="150"/>
      <c r="Y53" s="150" t="n">
        <v>0</v>
      </c>
      <c r="Z53" s="150" t="n">
        <f aca="false">+Input!$J$13</f>
        <v>0</v>
      </c>
      <c r="AA53" s="150"/>
      <c r="AB53" s="150"/>
      <c r="AC53" s="150"/>
      <c r="AD53" s="150"/>
      <c r="AE53" s="150"/>
      <c r="AF53" s="150"/>
      <c r="AG53" s="150"/>
      <c r="AH53" s="150"/>
      <c r="AI53" s="280" t="s">
        <v>431</v>
      </c>
      <c r="AJ53" s="281"/>
      <c r="AK53" s="282"/>
      <c r="AL53" s="283"/>
      <c r="AM53" s="14"/>
      <c r="AN53" s="10"/>
      <c r="AO53" s="8"/>
      <c r="AP53" s="8"/>
      <c r="AQ53" s="8"/>
      <c r="AR53" s="8"/>
      <c r="AS53" s="8"/>
      <c r="BB53" s="150" t="n">
        <f aca="false">+Input!$J$13</f>
        <v>0</v>
      </c>
    </row>
    <row r="54" customFormat="false" ht="12.75" hidden="false" customHeight="true" outlineLevel="0" collapsed="false">
      <c r="A54" s="218" t="s">
        <v>273</v>
      </c>
      <c r="B54" s="275" t="n">
        <f aca="false">SUM(C54:AG54)</f>
        <v>0</v>
      </c>
      <c r="C54" s="150"/>
      <c r="D54" s="150" t="n">
        <v>0</v>
      </c>
      <c r="E54" s="140" t="n">
        <v>0</v>
      </c>
      <c r="F54" s="150" t="n">
        <v>0</v>
      </c>
      <c r="G54" s="150" t="n">
        <v>0</v>
      </c>
      <c r="H54" s="150" t="n">
        <v>0</v>
      </c>
      <c r="I54" s="150"/>
      <c r="J54" s="150"/>
      <c r="K54" s="150" t="n">
        <v>0</v>
      </c>
      <c r="L54" s="150" t="n">
        <v>0</v>
      </c>
      <c r="M54" s="150" t="n">
        <v>0</v>
      </c>
      <c r="N54" s="150" t="n">
        <v>0</v>
      </c>
      <c r="O54" s="150"/>
      <c r="P54" s="150"/>
      <c r="Q54" s="150"/>
      <c r="R54" s="150" t="n">
        <v>0</v>
      </c>
      <c r="S54" s="150" t="n">
        <v>0</v>
      </c>
      <c r="T54" s="150" t="n">
        <v>0</v>
      </c>
      <c r="U54" s="150" t="n">
        <v>0</v>
      </c>
      <c r="V54" s="150" t="n">
        <v>0</v>
      </c>
      <c r="X54" s="150"/>
      <c r="Y54" s="150" t="n">
        <v>0</v>
      </c>
      <c r="Z54" s="150" t="n">
        <f aca="false">+Input!$J$14</f>
        <v>0</v>
      </c>
      <c r="AA54" s="150"/>
      <c r="AB54" s="150"/>
      <c r="AC54" s="150"/>
      <c r="AD54" s="150"/>
      <c r="AE54" s="150"/>
      <c r="AF54" s="150"/>
      <c r="AG54" s="150"/>
      <c r="AH54" s="150"/>
      <c r="AI54" s="284" t="s">
        <v>432</v>
      </c>
      <c r="AJ54" s="285" t="s">
        <v>433</v>
      </c>
      <c r="AK54" s="286" t="s">
        <v>434</v>
      </c>
      <c r="AL54" s="287" t="s">
        <v>435</v>
      </c>
      <c r="AM54" s="288" t="s">
        <v>436</v>
      </c>
      <c r="AN54" s="10"/>
      <c r="AO54" s="8"/>
      <c r="AP54" s="8"/>
      <c r="AQ54" s="8"/>
      <c r="AR54" s="8"/>
      <c r="AS54" s="8"/>
      <c r="BB54" s="150" t="n">
        <f aca="false">+Input!$J$14</f>
        <v>0</v>
      </c>
    </row>
    <row r="55" customFormat="false" ht="12.75" hidden="false" customHeight="true" outlineLevel="0" collapsed="false">
      <c r="A55" s="218" t="s">
        <v>274</v>
      </c>
      <c r="B55" s="275" t="n">
        <f aca="false">SUM(C55:AG55)</f>
        <v>0</v>
      </c>
      <c r="C55" s="150"/>
      <c r="D55" s="150" t="n">
        <v>0</v>
      </c>
      <c r="E55" s="140" t="n">
        <v>0</v>
      </c>
      <c r="F55" s="150" t="n">
        <v>0</v>
      </c>
      <c r="G55" s="150" t="n">
        <v>0</v>
      </c>
      <c r="H55" s="150" t="n">
        <v>0</v>
      </c>
      <c r="I55" s="150"/>
      <c r="J55" s="150"/>
      <c r="K55" s="150" t="n">
        <v>0</v>
      </c>
      <c r="L55" s="150" t="n">
        <v>0</v>
      </c>
      <c r="M55" s="150" t="n">
        <v>0</v>
      </c>
      <c r="N55" s="150" t="n">
        <v>0</v>
      </c>
      <c r="O55" s="150"/>
      <c r="P55" s="150"/>
      <c r="Q55" s="150"/>
      <c r="R55" s="150" t="n">
        <v>0</v>
      </c>
      <c r="S55" s="150" t="n">
        <v>0</v>
      </c>
      <c r="T55" s="150" t="n">
        <v>0</v>
      </c>
      <c r="U55" s="150" t="n">
        <v>0</v>
      </c>
      <c r="V55" s="150" t="n">
        <v>0</v>
      </c>
      <c r="X55" s="150"/>
      <c r="Y55" s="150" t="n">
        <v>0</v>
      </c>
      <c r="Z55" s="150" t="n">
        <f aca="false">+Input!$J$15</f>
        <v>0</v>
      </c>
      <c r="AA55" s="150"/>
      <c r="AB55" s="150"/>
      <c r="AC55" s="150"/>
      <c r="AD55" s="150"/>
      <c r="AE55" s="150"/>
      <c r="AF55" s="150"/>
      <c r="AG55" s="150"/>
      <c r="AH55" s="150"/>
      <c r="AI55" s="289"/>
      <c r="AJ55" s="290"/>
      <c r="AK55" s="282"/>
      <c r="AL55" s="283"/>
      <c r="AM55" s="442"/>
      <c r="AN55" s="10"/>
      <c r="AO55" s="8"/>
      <c r="AP55" s="8"/>
      <c r="AQ55" s="8"/>
      <c r="AR55" s="8"/>
      <c r="AS55" s="8"/>
      <c r="BB55" s="150" t="n">
        <f aca="false">+Input!$J$15</f>
        <v>0</v>
      </c>
    </row>
    <row r="56" customFormat="false" ht="12.75" hidden="false" customHeight="true" outlineLevel="0" collapsed="false">
      <c r="A56" s="218" t="s">
        <v>275</v>
      </c>
      <c r="B56" s="275" t="n">
        <f aca="false">SUM(C56:AG56)</f>
        <v>0</v>
      </c>
      <c r="C56" s="150"/>
      <c r="D56" s="150" t="n">
        <v>0</v>
      </c>
      <c r="E56" s="140" t="n">
        <v>0</v>
      </c>
      <c r="F56" s="150" t="n">
        <v>0</v>
      </c>
      <c r="G56" s="150" t="n">
        <v>0</v>
      </c>
      <c r="H56" s="150" t="n">
        <v>0</v>
      </c>
      <c r="I56" s="150"/>
      <c r="J56" s="150"/>
      <c r="K56" s="150" t="n">
        <v>0</v>
      </c>
      <c r="L56" s="150" t="n">
        <v>0</v>
      </c>
      <c r="M56" s="150" t="n">
        <v>0</v>
      </c>
      <c r="N56" s="150" t="n">
        <v>0</v>
      </c>
      <c r="O56" s="150"/>
      <c r="P56" s="150"/>
      <c r="Q56" s="150"/>
      <c r="R56" s="150" t="n">
        <v>0</v>
      </c>
      <c r="S56" s="150" t="n">
        <v>0</v>
      </c>
      <c r="T56" s="150" t="n">
        <v>0</v>
      </c>
      <c r="U56" s="150" t="n">
        <v>0</v>
      </c>
      <c r="V56" s="150" t="n">
        <v>0</v>
      </c>
      <c r="X56" s="150"/>
      <c r="Y56" s="150" t="n">
        <v>0</v>
      </c>
      <c r="Z56" s="150" t="n">
        <f aca="false">+Input!$J$16</f>
        <v>0</v>
      </c>
      <c r="AA56" s="150"/>
      <c r="AB56" s="150"/>
      <c r="AC56" s="150"/>
      <c r="AD56" s="150"/>
      <c r="AE56" s="150"/>
      <c r="AF56" s="150"/>
      <c r="AG56" s="150"/>
      <c r="AH56" s="150"/>
      <c r="AI56" s="289"/>
      <c r="AJ56" s="290"/>
      <c r="AK56" s="282"/>
      <c r="AL56" s="283"/>
      <c r="AM56" s="14"/>
      <c r="AN56" s="10"/>
      <c r="AO56" s="8"/>
      <c r="AP56" s="8"/>
      <c r="AQ56" s="8"/>
      <c r="AR56" s="8"/>
      <c r="AS56" s="8"/>
      <c r="BB56" s="150" t="n">
        <f aca="false">+Input!$J$16</f>
        <v>0</v>
      </c>
    </row>
    <row r="57" customFormat="false" ht="12.75" hidden="false" customHeight="true" outlineLevel="0" collapsed="false">
      <c r="A57" s="276" t="s">
        <v>276</v>
      </c>
      <c r="B57" s="275" t="n">
        <f aca="false">SUM(C57:AG57)</f>
        <v>0</v>
      </c>
      <c r="C57" s="150"/>
      <c r="D57" s="150" t="n">
        <v>0</v>
      </c>
      <c r="E57" s="140" t="n">
        <v>0</v>
      </c>
      <c r="F57" s="150" t="n">
        <v>0</v>
      </c>
      <c r="G57" s="150" t="n">
        <v>0</v>
      </c>
      <c r="H57" s="150" t="n">
        <v>0</v>
      </c>
      <c r="I57" s="150"/>
      <c r="J57" s="150"/>
      <c r="K57" s="150" t="n">
        <v>0</v>
      </c>
      <c r="L57" s="150" t="n">
        <v>0</v>
      </c>
      <c r="M57" s="150" t="n">
        <v>0</v>
      </c>
      <c r="N57" s="150" t="n">
        <v>0</v>
      </c>
      <c r="O57" s="150"/>
      <c r="P57" s="150"/>
      <c r="Q57" s="150"/>
      <c r="R57" s="150" t="n">
        <v>0</v>
      </c>
      <c r="S57" s="150" t="n">
        <v>0</v>
      </c>
      <c r="T57" s="150" t="n">
        <v>0</v>
      </c>
      <c r="U57" s="150" t="n">
        <v>0</v>
      </c>
      <c r="V57" s="150" t="n">
        <v>0</v>
      </c>
      <c r="X57" s="150"/>
      <c r="Y57" s="150" t="n">
        <v>0</v>
      </c>
      <c r="Z57" s="150" t="n">
        <f aca="false">+Input!$J$17</f>
        <v>0</v>
      </c>
      <c r="AA57" s="150"/>
      <c r="AB57" s="150"/>
      <c r="AC57" s="150"/>
      <c r="AD57" s="150"/>
      <c r="AE57" s="150"/>
      <c r="AF57" s="150"/>
      <c r="AG57" s="150"/>
      <c r="AH57" s="150"/>
      <c r="AI57" s="289"/>
      <c r="AJ57" s="290"/>
      <c r="AK57" s="282"/>
      <c r="AL57" s="283"/>
      <c r="AM57" s="14"/>
      <c r="AN57" s="10"/>
      <c r="AO57" s="8"/>
      <c r="AP57" s="8"/>
      <c r="AQ57" s="8"/>
      <c r="AR57" s="8"/>
      <c r="AS57" s="8"/>
      <c r="BB57" s="150" t="n">
        <f aca="false">+Input!$J$17</f>
        <v>0</v>
      </c>
    </row>
    <row r="58" customFormat="false" ht="12.75" hidden="false" customHeight="true" outlineLevel="0" collapsed="false">
      <c r="A58" s="276" t="s">
        <v>438</v>
      </c>
      <c r="B58" s="275" t="n">
        <f aca="false">SUM(C58:AG58)</f>
        <v>0</v>
      </c>
      <c r="C58" s="150"/>
      <c r="D58" s="150" t="n">
        <v>0</v>
      </c>
      <c r="E58" s="140" t="n">
        <v>0</v>
      </c>
      <c r="F58" s="150" t="n">
        <v>0</v>
      </c>
      <c r="G58" s="150" t="n">
        <v>0</v>
      </c>
      <c r="H58" s="150" t="n">
        <v>0</v>
      </c>
      <c r="I58" s="150"/>
      <c r="J58" s="150"/>
      <c r="K58" s="150" t="n">
        <v>0</v>
      </c>
      <c r="L58" s="150" t="n">
        <v>0</v>
      </c>
      <c r="M58" s="150" t="n">
        <v>0</v>
      </c>
      <c r="N58" s="150" t="n">
        <v>0</v>
      </c>
      <c r="O58" s="150"/>
      <c r="P58" s="150"/>
      <c r="Q58" s="150"/>
      <c r="R58" s="150" t="n">
        <v>0</v>
      </c>
      <c r="S58" s="150" t="n">
        <v>0</v>
      </c>
      <c r="T58" s="150" t="n">
        <v>0</v>
      </c>
      <c r="U58" s="150" t="n">
        <v>0</v>
      </c>
      <c r="V58" s="150" t="n">
        <v>0</v>
      </c>
      <c r="X58" s="150"/>
      <c r="Y58" s="150" t="n">
        <v>0</v>
      </c>
      <c r="Z58" s="150" t="n">
        <f aca="false">+Input!$J$18</f>
        <v>0</v>
      </c>
      <c r="AA58" s="150"/>
      <c r="AB58" s="150"/>
      <c r="AC58" s="150"/>
      <c r="AD58" s="150"/>
      <c r="AE58" s="150"/>
      <c r="AF58" s="150"/>
      <c r="AG58" s="150"/>
      <c r="AH58" s="150"/>
      <c r="AI58" s="289"/>
      <c r="AJ58" s="290"/>
      <c r="AK58" s="282"/>
      <c r="AL58" s="283"/>
      <c r="AM58" s="14"/>
      <c r="AN58" s="277"/>
      <c r="AO58" s="132"/>
      <c r="AP58" s="132"/>
      <c r="AQ58" s="132"/>
      <c r="AR58" s="132"/>
      <c r="AS58" s="132"/>
      <c r="AT58" s="145"/>
      <c r="AU58" s="145"/>
      <c r="AV58" s="145"/>
      <c r="AW58" s="145"/>
      <c r="AX58" s="145"/>
      <c r="BB58" s="150" t="n">
        <f aca="false">+Input!$J$18</f>
        <v>0</v>
      </c>
    </row>
    <row r="59" customFormat="false" ht="12.75" hidden="false" customHeight="true" outlineLevel="0" collapsed="false">
      <c r="A59" s="276" t="s">
        <v>278</v>
      </c>
      <c r="B59" s="275" t="n">
        <f aca="false">SUM(C59:AG59)</f>
        <v>0</v>
      </c>
      <c r="C59" s="150"/>
      <c r="D59" s="150" t="n">
        <v>0</v>
      </c>
      <c r="E59" s="140" t="n">
        <v>0</v>
      </c>
      <c r="F59" s="150" t="n">
        <v>0</v>
      </c>
      <c r="G59" s="150" t="n">
        <v>0</v>
      </c>
      <c r="H59" s="150" t="n">
        <v>0</v>
      </c>
      <c r="I59" s="150"/>
      <c r="J59" s="150"/>
      <c r="K59" s="150" t="n">
        <v>0</v>
      </c>
      <c r="L59" s="150" t="n">
        <v>0</v>
      </c>
      <c r="M59" s="150" t="n">
        <v>0</v>
      </c>
      <c r="N59" s="150" t="n">
        <v>0</v>
      </c>
      <c r="O59" s="150"/>
      <c r="P59" s="150"/>
      <c r="Q59" s="150"/>
      <c r="R59" s="150" t="n">
        <v>0</v>
      </c>
      <c r="S59" s="150" t="n">
        <v>0</v>
      </c>
      <c r="T59" s="150" t="n">
        <v>0</v>
      </c>
      <c r="U59" s="150" t="n">
        <v>0</v>
      </c>
      <c r="V59" s="150" t="n">
        <v>0</v>
      </c>
      <c r="X59" s="150"/>
      <c r="Y59" s="150" t="n">
        <v>0</v>
      </c>
      <c r="Z59" s="150" t="n">
        <f aca="false">+Input!$J$19</f>
        <v>0</v>
      </c>
      <c r="AA59" s="150"/>
      <c r="AB59" s="150"/>
      <c r="AC59" s="150"/>
      <c r="AD59" s="150"/>
      <c r="AE59" s="150"/>
      <c r="AF59" s="150"/>
      <c r="AG59" s="150"/>
      <c r="AH59" s="150"/>
      <c r="AI59" s="289"/>
      <c r="AJ59" s="291"/>
      <c r="AK59" s="282"/>
      <c r="AL59" s="283"/>
      <c r="AM59" s="14"/>
      <c r="AN59" s="277"/>
      <c r="AO59" s="132"/>
      <c r="AP59" s="132"/>
      <c r="AQ59" s="132"/>
      <c r="AR59" s="132"/>
      <c r="AS59" s="132"/>
      <c r="AT59" s="145"/>
      <c r="AU59" s="145"/>
      <c r="AV59" s="145"/>
      <c r="AW59" s="145"/>
      <c r="AX59" s="145"/>
      <c r="BB59" s="150" t="n">
        <f aca="false">+Input!$J$19</f>
        <v>0</v>
      </c>
    </row>
    <row r="60" customFormat="false" ht="12.75" hidden="false" customHeight="true" outlineLevel="0" collapsed="false">
      <c r="A60" s="276" t="s">
        <v>279</v>
      </c>
      <c r="B60" s="275" t="n">
        <f aca="false">SUM(C60:AG60)</f>
        <v>0</v>
      </c>
      <c r="C60" s="150"/>
      <c r="D60" s="150" t="n">
        <v>0</v>
      </c>
      <c r="E60" s="140" t="n">
        <v>0</v>
      </c>
      <c r="F60" s="150" t="n">
        <v>0</v>
      </c>
      <c r="G60" s="150" t="n">
        <v>0</v>
      </c>
      <c r="H60" s="150" t="n">
        <v>0</v>
      </c>
      <c r="I60" s="150"/>
      <c r="J60" s="150"/>
      <c r="K60" s="150" t="n">
        <v>0</v>
      </c>
      <c r="L60" s="150" t="n">
        <v>0</v>
      </c>
      <c r="M60" s="150" t="n">
        <v>0</v>
      </c>
      <c r="N60" s="150" t="n">
        <v>0</v>
      </c>
      <c r="O60" s="150"/>
      <c r="P60" s="150"/>
      <c r="Q60" s="150"/>
      <c r="R60" s="150" t="n">
        <v>0</v>
      </c>
      <c r="S60" s="150" t="n">
        <v>0</v>
      </c>
      <c r="T60" s="150" t="n">
        <v>0</v>
      </c>
      <c r="U60" s="150" t="n">
        <v>0</v>
      </c>
      <c r="V60" s="150" t="n">
        <v>0</v>
      </c>
      <c r="X60" s="150"/>
      <c r="Y60" s="150" t="n">
        <v>0</v>
      </c>
      <c r="Z60" s="150" t="n">
        <f aca="false">+Input!$J$20</f>
        <v>0</v>
      </c>
      <c r="AA60" s="150"/>
      <c r="AB60" s="150"/>
      <c r="AC60" s="150"/>
      <c r="AD60" s="150"/>
      <c r="AE60" s="150"/>
      <c r="AF60" s="150"/>
      <c r="AG60" s="150"/>
      <c r="AH60" s="150"/>
      <c r="AI60" s="289"/>
      <c r="AJ60" s="290"/>
      <c r="AK60" s="282"/>
      <c r="AL60" s="283"/>
      <c r="AM60" s="14"/>
      <c r="AN60" s="277"/>
      <c r="AO60" s="132"/>
      <c r="AP60" s="132"/>
      <c r="AQ60" s="132"/>
      <c r="AR60" s="132"/>
      <c r="AS60" s="132"/>
      <c r="AT60" s="145"/>
      <c r="AU60" s="145"/>
      <c r="AV60" s="145"/>
      <c r="AW60" s="145"/>
      <c r="AX60" s="145"/>
      <c r="BB60" s="150" t="n">
        <f aca="false">+Input!$J$20</f>
        <v>0</v>
      </c>
    </row>
    <row r="61" customFormat="false" ht="12.75" hidden="false" customHeight="true" outlineLevel="0" collapsed="false">
      <c r="A61" s="276" t="s">
        <v>439</v>
      </c>
      <c r="B61" s="275" t="n">
        <f aca="false">SUM(C61:AG61)</f>
        <v>0</v>
      </c>
      <c r="C61" s="150"/>
      <c r="D61" s="150" t="n">
        <v>0</v>
      </c>
      <c r="E61" s="140" t="n">
        <v>0</v>
      </c>
      <c r="F61" s="150" t="n">
        <v>0</v>
      </c>
      <c r="G61" s="150" t="n">
        <v>0</v>
      </c>
      <c r="H61" s="150" t="n">
        <v>0</v>
      </c>
      <c r="I61" s="150"/>
      <c r="J61" s="150"/>
      <c r="K61" s="150" t="n">
        <v>0</v>
      </c>
      <c r="L61" s="150" t="n">
        <v>0</v>
      </c>
      <c r="M61" s="150" t="n">
        <v>0</v>
      </c>
      <c r="N61" s="150" t="n">
        <v>0</v>
      </c>
      <c r="O61" s="150"/>
      <c r="P61" s="150"/>
      <c r="Q61" s="150"/>
      <c r="R61" s="150" t="n">
        <v>0</v>
      </c>
      <c r="S61" s="150" t="n">
        <v>0</v>
      </c>
      <c r="T61" s="150" t="n">
        <v>0</v>
      </c>
      <c r="U61" s="150" t="n">
        <v>0</v>
      </c>
      <c r="V61" s="150" t="n">
        <v>0</v>
      </c>
      <c r="X61" s="150"/>
      <c r="Y61" s="150" t="n">
        <v>0</v>
      </c>
      <c r="Z61" s="150" t="n">
        <f aca="false">+Input!$J$21</f>
        <v>0</v>
      </c>
      <c r="AA61" s="150"/>
      <c r="AB61" s="150"/>
      <c r="AC61" s="150"/>
      <c r="AD61" s="150"/>
      <c r="AE61" s="150"/>
      <c r="AF61" s="150"/>
      <c r="AG61" s="150"/>
      <c r="AH61" s="150"/>
      <c r="AI61" s="289"/>
      <c r="AJ61" s="290"/>
      <c r="AK61" s="282"/>
      <c r="AL61" s="283"/>
      <c r="AM61" s="14"/>
      <c r="AN61" s="10"/>
      <c r="AO61" s="8"/>
      <c r="AP61" s="8"/>
      <c r="AQ61" s="8"/>
      <c r="AR61" s="8"/>
      <c r="AS61" s="8"/>
      <c r="BB61" s="150" t="n">
        <f aca="false">+Input!$J$21</f>
        <v>0</v>
      </c>
    </row>
    <row r="62" customFormat="false" ht="12.75" hidden="false" customHeight="true" outlineLevel="0" collapsed="false">
      <c r="A62" s="276" t="s">
        <v>281</v>
      </c>
      <c r="B62" s="275" t="n">
        <f aca="false">SUM(C62:AG62)</f>
        <v>0</v>
      </c>
      <c r="C62" s="150"/>
      <c r="D62" s="150" t="n">
        <v>0</v>
      </c>
      <c r="E62" s="140" t="n">
        <v>0</v>
      </c>
      <c r="F62" s="150" t="n">
        <v>0</v>
      </c>
      <c r="G62" s="150" t="n">
        <v>0</v>
      </c>
      <c r="H62" s="150" t="n">
        <v>0</v>
      </c>
      <c r="I62" s="150"/>
      <c r="J62" s="150"/>
      <c r="K62" s="150" t="n">
        <v>0</v>
      </c>
      <c r="L62" s="150" t="n">
        <v>0</v>
      </c>
      <c r="M62" s="150" t="n">
        <v>0</v>
      </c>
      <c r="N62" s="150" t="n">
        <v>0</v>
      </c>
      <c r="O62" s="150"/>
      <c r="P62" s="150"/>
      <c r="Q62" s="150"/>
      <c r="R62" s="150" t="n">
        <v>0</v>
      </c>
      <c r="S62" s="150" t="n">
        <v>0</v>
      </c>
      <c r="T62" s="150" t="n">
        <v>0</v>
      </c>
      <c r="U62" s="150" t="n">
        <v>0</v>
      </c>
      <c r="V62" s="150" t="n">
        <v>0</v>
      </c>
      <c r="X62" s="150"/>
      <c r="Y62" s="150" t="n">
        <v>0</v>
      </c>
      <c r="Z62" s="150" t="n">
        <f aca="false">+Input!$J$22</f>
        <v>0</v>
      </c>
      <c r="AA62" s="150"/>
      <c r="AB62" s="150"/>
      <c r="AC62" s="150"/>
      <c r="AD62" s="150"/>
      <c r="AE62" s="150"/>
      <c r="AF62" s="150"/>
      <c r="AG62" s="150"/>
      <c r="AH62" s="150"/>
      <c r="AI62" s="292"/>
      <c r="AJ62" s="281"/>
      <c r="AK62" s="282"/>
      <c r="AL62" s="283"/>
      <c r="AM62" s="14"/>
      <c r="AN62" s="10"/>
      <c r="AO62" s="10"/>
      <c r="AP62" s="8"/>
      <c r="AQ62" s="8"/>
      <c r="AR62" s="8"/>
      <c r="AS62" s="8"/>
      <c r="BB62" s="150" t="n">
        <f aca="false">+Input!$J$22</f>
        <v>0</v>
      </c>
    </row>
    <row r="63" customFormat="false" ht="12.75" hidden="false" customHeight="true" outlineLevel="0" collapsed="false">
      <c r="A63" s="276" t="s">
        <v>393</v>
      </c>
      <c r="B63" s="275" t="n">
        <f aca="false">SUM(C63:AG63)</f>
        <v>0</v>
      </c>
      <c r="C63" s="150"/>
      <c r="D63" s="150"/>
      <c r="F63" s="150"/>
      <c r="G63" s="150"/>
      <c r="H63" s="150"/>
      <c r="I63" s="150"/>
      <c r="J63" s="150"/>
      <c r="K63" s="150"/>
      <c r="L63" s="150"/>
      <c r="M63" s="150"/>
      <c r="N63" s="150"/>
      <c r="O63" s="150"/>
      <c r="P63" s="150"/>
      <c r="Q63" s="150"/>
      <c r="R63" s="150"/>
      <c r="S63" s="150"/>
      <c r="T63" s="150"/>
      <c r="U63" s="150"/>
      <c r="V63" s="150"/>
      <c r="X63" s="150"/>
      <c r="Y63" s="150"/>
      <c r="Z63" s="150"/>
      <c r="AA63" s="150"/>
      <c r="AB63" s="150"/>
      <c r="AC63" s="150"/>
      <c r="AD63" s="150"/>
      <c r="AE63" s="150"/>
      <c r="AF63" s="150"/>
      <c r="AG63" s="150"/>
      <c r="AH63" s="443"/>
      <c r="AI63" s="293"/>
      <c r="AJ63" s="294"/>
      <c r="AK63" s="282"/>
      <c r="AL63" s="283"/>
      <c r="AM63" s="14"/>
      <c r="AN63" s="10"/>
      <c r="AO63" s="8"/>
      <c r="AP63" s="8"/>
      <c r="AQ63" s="8"/>
      <c r="AR63" s="8"/>
      <c r="AS63" s="8"/>
      <c r="BB63" s="150"/>
    </row>
    <row r="64" customFormat="false" ht="12.75" hidden="false" customHeight="true" outlineLevel="0" collapsed="false">
      <c r="A64" s="276" t="s">
        <v>440</v>
      </c>
      <c r="B64" s="275" t="n">
        <f aca="false">SUM(C64:AG64)</f>
        <v>0</v>
      </c>
      <c r="C64" s="150"/>
      <c r="D64" s="150"/>
      <c r="F64" s="150"/>
      <c r="G64" s="150"/>
      <c r="H64" s="150"/>
      <c r="I64" s="150"/>
      <c r="J64" s="150"/>
      <c r="K64" s="150"/>
      <c r="L64" s="150"/>
      <c r="M64" s="150"/>
      <c r="N64" s="150"/>
      <c r="O64" s="150"/>
      <c r="P64" s="150"/>
      <c r="Q64" s="150"/>
      <c r="R64" s="150"/>
      <c r="S64" s="150"/>
      <c r="T64" s="150"/>
      <c r="U64" s="150"/>
      <c r="V64" s="150"/>
      <c r="X64" s="150"/>
      <c r="Y64" s="150"/>
      <c r="Z64" s="150"/>
      <c r="AA64" s="150"/>
      <c r="AB64" s="150"/>
      <c r="AC64" s="150"/>
      <c r="AD64" s="150"/>
      <c r="AE64" s="150"/>
      <c r="AF64" s="150"/>
      <c r="AG64" s="150"/>
      <c r="AH64" s="150"/>
      <c r="AI64" s="295"/>
      <c r="AJ64" s="294"/>
      <c r="AK64" s="282"/>
      <c r="AL64" s="283"/>
      <c r="AM64" s="14"/>
      <c r="AN64" s="8"/>
      <c r="AO64" s="8"/>
      <c r="AP64" s="8"/>
      <c r="AQ64" s="8"/>
      <c r="AR64" s="8"/>
      <c r="AS64" s="8"/>
      <c r="BB64" s="150"/>
    </row>
    <row r="65" customFormat="false" ht="12.75" hidden="false" customHeight="true" outlineLevel="0" collapsed="false">
      <c r="A65" s="218" t="s">
        <v>441</v>
      </c>
      <c r="B65" s="275" t="n">
        <f aca="false">SUM(C65:AG65)</f>
        <v>0</v>
      </c>
      <c r="C65" s="150"/>
      <c r="D65" s="150"/>
      <c r="F65" s="150"/>
      <c r="G65" s="150"/>
      <c r="H65" s="150"/>
      <c r="I65" s="150"/>
      <c r="J65" s="150"/>
      <c r="K65" s="150"/>
      <c r="L65" s="150"/>
      <c r="M65" s="150"/>
      <c r="N65" s="150"/>
      <c r="O65" s="150"/>
      <c r="P65" s="150"/>
      <c r="Q65" s="150"/>
      <c r="R65" s="150"/>
      <c r="S65" s="150"/>
      <c r="T65" s="150"/>
      <c r="U65" s="150"/>
      <c r="V65" s="150"/>
      <c r="X65" s="150"/>
      <c r="Y65" s="150"/>
      <c r="Z65" s="150"/>
      <c r="AA65" s="150"/>
      <c r="AB65" s="150"/>
      <c r="AC65" s="150"/>
      <c r="AD65" s="150"/>
      <c r="AE65" s="150"/>
      <c r="AF65" s="150"/>
      <c r="AG65" s="150"/>
      <c r="AH65" s="150"/>
      <c r="AI65" s="296"/>
      <c r="AJ65" s="297"/>
      <c r="AK65" s="298"/>
      <c r="AL65" s="299"/>
      <c r="AM65" s="4"/>
      <c r="AN65" s="8"/>
      <c r="AO65" s="8"/>
      <c r="AP65" s="8"/>
      <c r="AQ65" s="8"/>
      <c r="AR65" s="8"/>
      <c r="AS65" s="8"/>
      <c r="BB65" s="150"/>
    </row>
    <row r="66" customFormat="false" ht="12.75" hidden="false" customHeight="true" outlineLevel="0" collapsed="false">
      <c r="A66" s="218" t="s">
        <v>442</v>
      </c>
      <c r="B66" s="275" t="n">
        <f aca="false">SUM(C66:AG66)</f>
        <v>0</v>
      </c>
      <c r="C66" s="150"/>
      <c r="D66" s="150"/>
      <c r="F66" s="150"/>
      <c r="G66" s="150"/>
      <c r="H66" s="150"/>
      <c r="I66" s="150"/>
      <c r="J66" s="150"/>
      <c r="K66" s="150"/>
      <c r="L66" s="150"/>
      <c r="M66" s="150"/>
      <c r="N66" s="150"/>
      <c r="O66" s="150"/>
      <c r="P66" s="150"/>
      <c r="Q66" s="150"/>
      <c r="R66" s="150"/>
      <c r="S66" s="150"/>
      <c r="T66" s="150"/>
      <c r="U66" s="150"/>
      <c r="V66" s="150"/>
      <c r="X66" s="150"/>
      <c r="Y66" s="150"/>
      <c r="Z66" s="150"/>
      <c r="AA66" s="150"/>
      <c r="AB66" s="150"/>
      <c r="AC66" s="150"/>
      <c r="AD66" s="150"/>
      <c r="AE66" s="150"/>
      <c r="AF66" s="150"/>
      <c r="AG66" s="150"/>
      <c r="AH66" s="150"/>
      <c r="AI66" s="296"/>
      <c r="AJ66" s="297"/>
      <c r="AK66" s="298"/>
      <c r="AL66" s="299"/>
      <c r="AM66" s="4"/>
      <c r="AN66" s="8"/>
      <c r="AO66" s="8"/>
      <c r="AP66" s="8"/>
      <c r="AQ66" s="8"/>
      <c r="AR66" s="8"/>
      <c r="AS66" s="8"/>
      <c r="BB66" s="150"/>
    </row>
    <row r="67" customFormat="false" ht="12.75" hidden="false" customHeight="true" outlineLevel="0" collapsed="false">
      <c r="A67" s="218" t="s">
        <v>443</v>
      </c>
      <c r="B67" s="275" t="n">
        <f aca="false">SUM(C67:AG67)</f>
        <v>0</v>
      </c>
      <c r="C67" s="150"/>
      <c r="D67" s="150"/>
      <c r="F67" s="150"/>
      <c r="G67" s="150"/>
      <c r="H67" s="150"/>
      <c r="I67" s="150"/>
      <c r="J67" s="150"/>
      <c r="K67" s="150"/>
      <c r="L67" s="150"/>
      <c r="M67" s="150"/>
      <c r="N67" s="150"/>
      <c r="O67" s="150"/>
      <c r="P67" s="150"/>
      <c r="Q67" s="150"/>
      <c r="R67" s="150"/>
      <c r="S67" s="150"/>
      <c r="T67" s="150"/>
      <c r="U67" s="150"/>
      <c r="V67" s="150"/>
      <c r="X67" s="150"/>
      <c r="Y67" s="150"/>
      <c r="Z67" s="150"/>
      <c r="AA67" s="150"/>
      <c r="AB67" s="150"/>
      <c r="AC67" s="150"/>
      <c r="AD67" s="150"/>
      <c r="AE67" s="150"/>
      <c r="AF67" s="150"/>
      <c r="AG67" s="150"/>
      <c r="AH67" s="150"/>
      <c r="AI67" s="296"/>
      <c r="AJ67" s="297"/>
      <c r="AK67" s="298"/>
      <c r="AL67" s="299"/>
      <c r="AM67" s="4"/>
      <c r="AN67" s="8"/>
      <c r="AO67" s="8"/>
      <c r="AP67" s="8"/>
      <c r="AQ67" s="8"/>
      <c r="AR67" s="8"/>
      <c r="AS67" s="8"/>
      <c r="BB67" s="150"/>
    </row>
    <row r="68" customFormat="false" ht="12.75" hidden="false" customHeight="true" outlineLevel="0" collapsed="false">
      <c r="A68" s="218" t="s">
        <v>444</v>
      </c>
      <c r="B68" s="275" t="n">
        <f aca="false">SUM(C68:AG68)</f>
        <v>0</v>
      </c>
      <c r="C68" s="150"/>
      <c r="D68" s="150"/>
      <c r="F68" s="150"/>
      <c r="G68" s="150"/>
      <c r="H68" s="150"/>
      <c r="I68" s="150"/>
      <c r="J68" s="150"/>
      <c r="K68" s="150"/>
      <c r="L68" s="150"/>
      <c r="M68" s="150"/>
      <c r="N68" s="150"/>
      <c r="O68" s="150"/>
      <c r="P68" s="150"/>
      <c r="Q68" s="150"/>
      <c r="R68" s="150"/>
      <c r="S68" s="150"/>
      <c r="T68" s="150"/>
      <c r="U68" s="150"/>
      <c r="V68" s="150"/>
      <c r="W68" s="150"/>
      <c r="X68" s="150"/>
      <c r="Y68" s="150"/>
      <c r="Z68" s="150"/>
      <c r="AA68" s="150"/>
      <c r="AB68" s="150"/>
      <c r="AC68" s="150"/>
      <c r="AD68" s="150"/>
      <c r="AE68" s="150"/>
      <c r="AF68" s="150"/>
      <c r="AG68" s="150"/>
      <c r="AH68" s="150"/>
      <c r="AI68" s="296"/>
      <c r="AJ68" s="297"/>
      <c r="AK68" s="298"/>
      <c r="AL68" s="299"/>
      <c r="AM68" s="4"/>
      <c r="AN68" s="8"/>
      <c r="AO68" s="8"/>
      <c r="AP68" s="8"/>
      <c r="AQ68" s="8"/>
      <c r="AR68" s="8"/>
      <c r="AS68" s="8"/>
      <c r="BB68" s="150"/>
    </row>
    <row r="69" customFormat="false" ht="12.75" hidden="false" customHeight="true" outlineLevel="0" collapsed="false">
      <c r="A69" s="276" t="s">
        <v>445</v>
      </c>
      <c r="B69" s="275" t="n">
        <f aca="false">SUM(C69:AG69)</f>
        <v>0</v>
      </c>
      <c r="C69" s="150"/>
      <c r="D69" s="150"/>
      <c r="F69" s="150"/>
      <c r="G69" s="150"/>
      <c r="H69" s="150"/>
      <c r="I69" s="150"/>
      <c r="J69" s="150"/>
      <c r="K69" s="150"/>
      <c r="L69" s="150"/>
      <c r="M69" s="150"/>
      <c r="N69" s="150"/>
      <c r="O69" s="150"/>
      <c r="P69" s="150"/>
      <c r="Q69" s="150"/>
      <c r="R69" s="150"/>
      <c r="S69" s="150"/>
      <c r="T69" s="150"/>
      <c r="U69" s="150"/>
      <c r="V69" s="150"/>
      <c r="W69" s="150"/>
      <c r="X69" s="150"/>
      <c r="Y69" s="150"/>
      <c r="Z69" s="150"/>
      <c r="AA69" s="150"/>
      <c r="AB69" s="150"/>
      <c r="AC69" s="150"/>
      <c r="AD69" s="150"/>
      <c r="AE69" s="150"/>
      <c r="AF69" s="150"/>
      <c r="AG69" s="150"/>
      <c r="AH69" s="150"/>
      <c r="AI69" s="296"/>
      <c r="AJ69" s="297"/>
      <c r="AK69" s="298"/>
      <c r="AL69" s="299"/>
      <c r="AM69" s="4"/>
      <c r="AN69" s="8"/>
      <c r="AO69" s="8"/>
      <c r="AP69" s="8"/>
      <c r="AQ69" s="8"/>
      <c r="AR69" s="8"/>
      <c r="AS69" s="8"/>
      <c r="BB69" s="150"/>
    </row>
    <row r="70" customFormat="false" ht="12.75" hidden="false" customHeight="true" outlineLevel="0" collapsed="false">
      <c r="A70" s="218" t="s">
        <v>446</v>
      </c>
      <c r="B70" s="275" t="n">
        <f aca="false">SUM(C70:AG70)</f>
        <v>0</v>
      </c>
      <c r="C70" s="150"/>
      <c r="D70" s="150"/>
      <c r="F70" s="150"/>
      <c r="G70" s="150"/>
      <c r="H70" s="150"/>
      <c r="I70" s="150"/>
      <c r="J70" s="150"/>
      <c r="K70" s="150"/>
      <c r="L70" s="150"/>
      <c r="M70" s="150"/>
      <c r="N70" s="150"/>
      <c r="O70" s="150"/>
      <c r="P70" s="150"/>
      <c r="Q70" s="150"/>
      <c r="R70" s="150"/>
      <c r="S70" s="150"/>
      <c r="T70" s="150"/>
      <c r="U70" s="150"/>
      <c r="V70" s="150"/>
      <c r="W70" s="150"/>
      <c r="X70" s="150"/>
      <c r="Y70" s="150"/>
      <c r="Z70" s="150"/>
      <c r="AA70" s="150"/>
      <c r="AB70" s="150"/>
      <c r="AC70" s="150"/>
      <c r="AD70" s="150"/>
      <c r="AE70" s="150"/>
      <c r="AF70" s="150"/>
      <c r="AG70" s="150"/>
      <c r="AH70" s="150"/>
      <c r="AI70" s="296"/>
      <c r="AJ70" s="297"/>
      <c r="AK70" s="298"/>
      <c r="AL70" s="299"/>
      <c r="AM70" s="4"/>
      <c r="AN70" s="8"/>
      <c r="AO70" s="8"/>
      <c r="AP70" s="8"/>
      <c r="AQ70" s="8"/>
      <c r="AR70" s="8"/>
      <c r="AS70" s="8"/>
      <c r="BB70" s="150"/>
    </row>
    <row r="71" customFormat="false" ht="12.75" hidden="false" customHeight="true" outlineLevel="0" collapsed="false">
      <c r="A71" s="218" t="s">
        <v>447</v>
      </c>
      <c r="B71" s="275" t="s">
        <v>448</v>
      </c>
      <c r="C71" s="150"/>
      <c r="AH71" s="8"/>
      <c r="AJ71" s="8"/>
      <c r="AK71" s="8"/>
      <c r="AL71" s="132"/>
      <c r="AM71" s="9"/>
    </row>
    <row r="72" customFormat="false" ht="12.75" hidden="false" customHeight="true" outlineLevel="0" collapsed="false">
      <c r="A72" s="218"/>
      <c r="B72" s="300" t="s">
        <v>449</v>
      </c>
      <c r="C72" s="9"/>
      <c r="AH72" s="8"/>
      <c r="AJ72" s="8"/>
      <c r="AK72" s="8"/>
      <c r="AL72" s="132"/>
      <c r="AM72" s="9"/>
    </row>
    <row r="73" customFormat="false" ht="12.75" hidden="false" customHeight="true" outlineLevel="0" collapsed="false">
      <c r="A73" s="218" t="s">
        <v>450</v>
      </c>
      <c r="B73" s="275" t="n">
        <f aca="false">E22</f>
        <v>0</v>
      </c>
      <c r="C73" s="150"/>
      <c r="AH73" s="8"/>
      <c r="AJ73" s="8"/>
      <c r="AK73" s="8"/>
      <c r="AL73" s="132"/>
      <c r="AM73" s="9"/>
    </row>
    <row r="74" customFormat="false" ht="12.75" hidden="false" customHeight="true" outlineLevel="0" collapsed="false">
      <c r="A74" s="218" t="s">
        <v>451</v>
      </c>
      <c r="B74" s="275" t="n">
        <f aca="false">SUM(C74:AG74)</f>
        <v>0</v>
      </c>
      <c r="C74" s="150"/>
      <c r="D74" s="150"/>
      <c r="E74" s="150"/>
      <c r="F74" s="150"/>
      <c r="G74" s="150"/>
      <c r="H74" s="150"/>
      <c r="I74" s="150"/>
      <c r="J74" s="150"/>
      <c r="K74" s="150"/>
      <c r="L74" s="150"/>
      <c r="M74" s="0"/>
      <c r="N74" s="150"/>
      <c r="O74" s="150"/>
      <c r="P74" s="150"/>
      <c r="Q74" s="150"/>
      <c r="R74" s="150"/>
      <c r="S74" s="150"/>
      <c r="T74" s="150"/>
      <c r="U74" s="150"/>
      <c r="V74" s="150"/>
      <c r="W74" s="150"/>
      <c r="X74" s="150"/>
      <c r="Y74" s="150"/>
      <c r="Z74" s="150"/>
      <c r="AA74" s="150"/>
      <c r="AB74" s="150"/>
      <c r="AC74" s="150"/>
      <c r="AD74" s="150"/>
      <c r="AE74" s="150"/>
      <c r="AF74" s="150"/>
      <c r="AG74" s="301"/>
      <c r="AH74" s="8"/>
      <c r="AJ74" s="8"/>
      <c r="AK74" s="8"/>
      <c r="AL74" s="132"/>
      <c r="AM74" s="9"/>
    </row>
    <row r="75" customFormat="false" ht="12.75" hidden="false" customHeight="true" outlineLevel="0" collapsed="false">
      <c r="A75" s="218"/>
      <c r="B75" s="302"/>
      <c r="C75" s="9"/>
      <c r="D75" s="9"/>
      <c r="E75" s="9"/>
      <c r="F75" s="9"/>
      <c r="G75" s="9"/>
      <c r="H75" s="9"/>
      <c r="I75" s="9"/>
      <c r="J75" s="9"/>
      <c r="K75" s="9"/>
      <c r="L75" s="9"/>
      <c r="M75" s="9"/>
      <c r="N75" s="9"/>
      <c r="O75" s="9"/>
      <c r="P75" s="9"/>
      <c r="Q75" s="9"/>
      <c r="R75" s="9"/>
      <c r="S75" s="9"/>
      <c r="T75" s="9"/>
      <c r="U75" s="9"/>
      <c r="V75" s="9"/>
      <c r="W75" s="9"/>
      <c r="X75" s="9"/>
      <c r="Y75" s="9"/>
      <c r="Z75" s="9"/>
      <c r="AA75" s="9"/>
      <c r="AB75" s="9"/>
      <c r="AC75" s="9"/>
      <c r="AD75" s="9"/>
      <c r="AE75" s="9"/>
      <c r="AF75" s="9"/>
      <c r="AG75" s="303"/>
      <c r="AH75" s="8"/>
      <c r="AJ75" s="8"/>
      <c r="AK75" s="8"/>
      <c r="AL75" s="132"/>
      <c r="AM75" s="9"/>
    </row>
    <row r="76" customFormat="false" ht="12.75" hidden="false" customHeight="true" outlineLevel="0" collapsed="false">
      <c r="A76" s="304" t="s">
        <v>452</v>
      </c>
      <c r="B76" s="305" t="n">
        <f aca="false">SUM(B47:B71)-B61-B68-B69-B58-B59</f>
        <v>0</v>
      </c>
      <c r="C76" s="306"/>
      <c r="D76" s="306"/>
      <c r="E76" s="306"/>
      <c r="F76" s="306"/>
      <c r="G76" s="306"/>
      <c r="H76" s="306"/>
      <c r="I76" s="306"/>
      <c r="J76" s="306"/>
      <c r="K76" s="306"/>
      <c r="L76" s="306"/>
      <c r="M76" s="306"/>
      <c r="N76" s="306"/>
      <c r="O76" s="306"/>
      <c r="P76" s="306"/>
      <c r="Q76" s="306"/>
      <c r="R76" s="306"/>
      <c r="S76" s="306"/>
      <c r="T76" s="306"/>
      <c r="U76" s="306"/>
      <c r="V76" s="306"/>
      <c r="W76" s="306"/>
      <c r="X76" s="306"/>
      <c r="Y76" s="306"/>
      <c r="Z76" s="306"/>
      <c r="AA76" s="306"/>
      <c r="AB76" s="306"/>
      <c r="AC76" s="306"/>
      <c r="AD76" s="306"/>
      <c r="AE76" s="306"/>
      <c r="AF76" s="306"/>
      <c r="AG76" s="307"/>
      <c r="AH76" s="8"/>
      <c r="AJ76" s="8"/>
      <c r="AK76" s="8"/>
      <c r="AL76" s="132"/>
      <c r="AM76" s="9"/>
    </row>
    <row r="77" customFormat="false" ht="12.75" hidden="false" customHeight="true" outlineLevel="0" collapsed="false">
      <c r="A77" s="8"/>
      <c r="B77" s="8"/>
      <c r="C77" s="8"/>
      <c r="D77" s="8"/>
      <c r="E77" s="8"/>
      <c r="F77" s="8"/>
      <c r="G77" s="8"/>
      <c r="H77" s="8"/>
      <c r="I77" s="8"/>
      <c r="J77" s="8"/>
      <c r="K77" s="8"/>
      <c r="L77" s="8"/>
      <c r="M77" s="8"/>
      <c r="N77" s="8"/>
      <c r="O77" s="8"/>
      <c r="P77" s="8"/>
      <c r="Q77" s="8"/>
      <c r="R77" s="8"/>
      <c r="S77" s="8"/>
      <c r="T77" s="8"/>
      <c r="U77" s="8"/>
      <c r="V77" s="8"/>
      <c r="W77" s="8"/>
      <c r="X77" s="8"/>
      <c r="Y77" s="8"/>
      <c r="Z77" s="8"/>
      <c r="AA77" s="8"/>
      <c r="AB77" s="8"/>
      <c r="AC77" s="8"/>
      <c r="AD77" s="8"/>
      <c r="AE77" s="8"/>
      <c r="AF77" s="8"/>
      <c r="AG77" s="8"/>
      <c r="AH77" s="8"/>
      <c r="AJ77" s="8"/>
      <c r="AK77" s="8"/>
      <c r="AL77" s="132"/>
      <c r="AM77" s="9"/>
    </row>
    <row r="78" customFormat="false" ht="12.75" hidden="false" customHeight="true" outlineLevel="0" collapsed="false">
      <c r="A78" s="87"/>
      <c r="B78" s="308"/>
      <c r="AH78" s="87"/>
      <c r="AJ78" s="87"/>
      <c r="AK78" s="150"/>
      <c r="AL78" s="132"/>
      <c r="AM78" s="9"/>
    </row>
    <row r="79" customFormat="false" ht="12.75" hidden="false" customHeight="true" outlineLevel="0" collapsed="false">
      <c r="A79" s="252" t="s">
        <v>453</v>
      </c>
      <c r="B79" s="252"/>
      <c r="AH79" s="87"/>
      <c r="AJ79" s="87"/>
      <c r="AK79" s="150"/>
      <c r="AL79" s="132"/>
      <c r="AM79" s="9"/>
    </row>
    <row r="80" customFormat="false" ht="12.75" hidden="false" customHeight="true" outlineLevel="0" collapsed="false">
      <c r="A80" s="87"/>
      <c r="B80" s="308"/>
      <c r="AH80" s="87"/>
      <c r="AJ80" s="87"/>
      <c r="AK80" s="150"/>
      <c r="AL80" s="132"/>
      <c r="AM80" s="9"/>
    </row>
    <row r="81" customFormat="false" ht="12.75" hidden="false" customHeight="true" outlineLevel="0" collapsed="false">
      <c r="A81" s="255"/>
      <c r="B81" s="256" t="s">
        <v>414</v>
      </c>
      <c r="C81" s="257" t="n">
        <f aca="false">SUM(C85:C101)</f>
        <v>0</v>
      </c>
      <c r="D81" s="257" t="n">
        <f aca="false">SUM(D85:D101)</f>
        <v>0</v>
      </c>
      <c r="E81" s="257" t="n">
        <f aca="false">SUM(E85:E101)</f>
        <v>0</v>
      </c>
      <c r="F81" s="257" t="n">
        <f aca="false">SUM(F85:F101)</f>
        <v>0</v>
      </c>
      <c r="G81" s="257" t="n">
        <f aca="false">SUM(G85:G101)</f>
        <v>0</v>
      </c>
      <c r="H81" s="257" t="n">
        <f aca="false">SUM(H85:H101)</f>
        <v>0</v>
      </c>
      <c r="I81" s="257" t="n">
        <f aca="false">SUM(I85:I101)</f>
        <v>0</v>
      </c>
      <c r="J81" s="257" t="n">
        <f aca="false">SUM(J85:J101)</f>
        <v>0</v>
      </c>
      <c r="K81" s="257" t="n">
        <f aca="false">SUM(K85:K101)</f>
        <v>0</v>
      </c>
      <c r="L81" s="257" t="n">
        <f aca="false">SUM(L85:L101)</f>
        <v>0</v>
      </c>
      <c r="M81" s="257" t="n">
        <f aca="false">SUM(M85:M101)</f>
        <v>0</v>
      </c>
      <c r="N81" s="257" t="n">
        <f aca="false">SUM(N85:N101)</f>
        <v>0</v>
      </c>
      <c r="O81" s="257" t="n">
        <f aca="false">SUM(O85:O101)</f>
        <v>0</v>
      </c>
      <c r="P81" s="257" t="n">
        <f aca="false">SUM(P85:P101)</f>
        <v>0</v>
      </c>
      <c r="Q81" s="257" t="n">
        <f aca="false">SUM(Q85:Q101)</f>
        <v>0</v>
      </c>
      <c r="R81" s="257" t="n">
        <f aca="false">SUM(R85:R101)</f>
        <v>0</v>
      </c>
      <c r="S81" s="257" t="n">
        <f aca="false">SUM(S85:S101)</f>
        <v>0</v>
      </c>
      <c r="T81" s="257" t="n">
        <f aca="false">SUM(T85:T101)</f>
        <v>0</v>
      </c>
      <c r="U81" s="257" t="n">
        <f aca="false">SUM(U85:U101)</f>
        <v>0</v>
      </c>
      <c r="V81" s="257" t="n">
        <f aca="false">SUM(V85:V101)</f>
        <v>0</v>
      </c>
      <c r="W81" s="257" t="n">
        <f aca="false">SUM(W85:W101)</f>
        <v>0</v>
      </c>
      <c r="X81" s="257" t="n">
        <f aca="false">SUM(X85:X101)</f>
        <v>0</v>
      </c>
      <c r="Y81" s="257" t="n">
        <f aca="false">SUM(Y85:Y101)</f>
        <v>0</v>
      </c>
      <c r="Z81" s="257" t="n">
        <f aca="false">SUM(Z85:Z101)</f>
        <v>0</v>
      </c>
      <c r="AA81" s="257" t="n">
        <f aca="false">SUM(AA85:AA101)</f>
        <v>0</v>
      </c>
      <c r="AB81" s="257" t="n">
        <f aca="false">SUM(AB85:AB101)</f>
        <v>0</v>
      </c>
      <c r="AC81" s="257" t="n">
        <f aca="false">SUM(AC85:AC101)</f>
        <v>0</v>
      </c>
      <c r="AD81" s="257" t="n">
        <f aca="false">SUM(AD85:AD101)</f>
        <v>0</v>
      </c>
      <c r="AE81" s="257" t="n">
        <f aca="false">SUM(AE85:AE101)</f>
        <v>0</v>
      </c>
      <c r="AF81" s="257" t="n">
        <f aca="false">SUM(AF85:AF101)</f>
        <v>0</v>
      </c>
      <c r="AG81" s="257" t="n">
        <f aca="false">SUM(AG85:AG101)</f>
        <v>0</v>
      </c>
      <c r="AH81" s="8"/>
      <c r="AI81" s="309"/>
      <c r="AJ81" s="310"/>
      <c r="AK81" s="8"/>
      <c r="AL81" s="22"/>
      <c r="AN81" s="8"/>
      <c r="AO81" s="8"/>
      <c r="AP81" s="8"/>
      <c r="AQ81" s="8"/>
      <c r="AR81" s="8"/>
      <c r="AS81" s="8"/>
    </row>
    <row r="82" customFormat="false" ht="12.75" hidden="false" customHeight="true" outlineLevel="0" collapsed="false">
      <c r="A82" s="260" t="s">
        <v>322</v>
      </c>
      <c r="B82" s="261" t="n">
        <f aca="false">B44</f>
        <v>36982</v>
      </c>
      <c r="C82" s="262" t="n">
        <f aca="false">C44</f>
        <v>36982</v>
      </c>
      <c r="D82" s="262" t="n">
        <f aca="false">D44</f>
        <v>36983</v>
      </c>
      <c r="E82" s="262" t="n">
        <f aca="false">E44</f>
        <v>36984</v>
      </c>
      <c r="F82" s="262" t="n">
        <f aca="false">F44</f>
        <v>36985</v>
      </c>
      <c r="G82" s="262" t="n">
        <f aca="false">G44</f>
        <v>36986</v>
      </c>
      <c r="H82" s="262" t="n">
        <f aca="false">H44</f>
        <v>36987</v>
      </c>
      <c r="I82" s="262" t="n">
        <f aca="false">I44</f>
        <v>36988</v>
      </c>
      <c r="J82" s="262" t="n">
        <f aca="false">J44</f>
        <v>36989</v>
      </c>
      <c r="K82" s="262" t="n">
        <f aca="false">K44</f>
        <v>36990</v>
      </c>
      <c r="L82" s="262" t="n">
        <f aca="false">L44</f>
        <v>36991</v>
      </c>
      <c r="M82" s="262" t="n">
        <f aca="false">M44</f>
        <v>36992</v>
      </c>
      <c r="N82" s="262" t="n">
        <f aca="false">N44</f>
        <v>36993</v>
      </c>
      <c r="O82" s="262" t="n">
        <f aca="false">O44</f>
        <v>36994</v>
      </c>
      <c r="P82" s="262" t="n">
        <f aca="false">P44</f>
        <v>36995</v>
      </c>
      <c r="Q82" s="262" t="n">
        <f aca="false">Q44</f>
        <v>36996</v>
      </c>
      <c r="R82" s="262" t="n">
        <f aca="false">R44</f>
        <v>36997</v>
      </c>
      <c r="S82" s="262" t="n">
        <f aca="false">S44</f>
        <v>36998</v>
      </c>
      <c r="T82" s="262" t="n">
        <f aca="false">T44</f>
        <v>36999</v>
      </c>
      <c r="U82" s="262" t="n">
        <f aca="false">U44</f>
        <v>37000</v>
      </c>
      <c r="V82" s="262" t="n">
        <f aca="false">V44</f>
        <v>37001</v>
      </c>
      <c r="W82" s="262" t="n">
        <f aca="false">W44</f>
        <v>37002</v>
      </c>
      <c r="X82" s="262" t="n">
        <f aca="false">X44</f>
        <v>37003</v>
      </c>
      <c r="Y82" s="262" t="n">
        <f aca="false">Y44</f>
        <v>37004</v>
      </c>
      <c r="Z82" s="262" t="n">
        <f aca="false">Z44</f>
        <v>37005</v>
      </c>
      <c r="AA82" s="262" t="n">
        <f aca="false">AA44</f>
        <v>37006</v>
      </c>
      <c r="AB82" s="262" t="n">
        <f aca="false">AB44</f>
        <v>37007</v>
      </c>
      <c r="AC82" s="262" t="n">
        <f aca="false">AC44</f>
        <v>37008</v>
      </c>
      <c r="AD82" s="262" t="n">
        <f aca="false">AD44</f>
        <v>37009</v>
      </c>
      <c r="AE82" s="262" t="n">
        <f aca="false">AE44</f>
        <v>37010</v>
      </c>
      <c r="AF82" s="262" t="n">
        <f aca="false">AF44</f>
        <v>37011</v>
      </c>
      <c r="AG82" s="262" t="n">
        <f aca="false">AG44</f>
        <v>37012</v>
      </c>
      <c r="AH82" s="263"/>
      <c r="AI82" s="309"/>
      <c r="AJ82" s="311"/>
      <c r="AK82" s="263"/>
      <c r="AL82" s="266"/>
      <c r="AM82" s="263"/>
      <c r="AN82" s="263"/>
      <c r="AO82" s="263"/>
      <c r="AP82" s="263"/>
      <c r="AQ82" s="263"/>
      <c r="AR82" s="263"/>
      <c r="AS82" s="263"/>
      <c r="AT82" s="263"/>
      <c r="AU82" s="263"/>
      <c r="AV82" s="263"/>
      <c r="AW82" s="263"/>
      <c r="AX82" s="263"/>
      <c r="AY82" s="263"/>
      <c r="AZ82" s="263"/>
      <c r="BA82" s="263"/>
      <c r="BB82" s="263"/>
      <c r="BC82" s="263"/>
      <c r="BD82" s="263"/>
      <c r="BE82" s="263"/>
      <c r="BF82" s="263"/>
      <c r="BG82" s="263"/>
      <c r="BH82" s="263"/>
      <c r="BI82" s="263"/>
      <c r="BJ82" s="263"/>
      <c r="BK82" s="263"/>
      <c r="BL82" s="263"/>
      <c r="BM82" s="263"/>
      <c r="BN82" s="263"/>
      <c r="BO82" s="263"/>
      <c r="BP82" s="263"/>
      <c r="BQ82" s="263"/>
      <c r="BR82" s="263"/>
      <c r="BS82" s="263"/>
      <c r="BT82" s="263"/>
      <c r="BU82" s="263"/>
      <c r="BV82" s="263"/>
      <c r="BW82" s="263"/>
      <c r="BX82" s="263"/>
      <c r="BY82" s="263"/>
      <c r="BZ82" s="263"/>
      <c r="CA82" s="263"/>
      <c r="CB82" s="263"/>
      <c r="CC82" s="263"/>
      <c r="CD82" s="263"/>
      <c r="CE82" s="263"/>
      <c r="CF82" s="263"/>
      <c r="CG82" s="263"/>
      <c r="CH82" s="263"/>
      <c r="CI82" s="263"/>
      <c r="CJ82" s="263"/>
      <c r="CK82" s="263"/>
      <c r="CL82" s="263"/>
      <c r="CM82" s="263"/>
      <c r="CN82" s="263"/>
      <c r="CO82" s="263"/>
      <c r="CP82" s="263"/>
      <c r="CQ82" s="263"/>
      <c r="CR82" s="263"/>
      <c r="CS82" s="263"/>
      <c r="CT82" s="263"/>
      <c r="CU82" s="263"/>
      <c r="CV82" s="263"/>
      <c r="CW82" s="263"/>
      <c r="CX82" s="263"/>
      <c r="CY82" s="263"/>
      <c r="CZ82" s="263"/>
      <c r="DA82" s="263"/>
      <c r="DB82" s="263"/>
      <c r="DC82" s="263"/>
      <c r="DD82" s="263"/>
      <c r="DE82" s="263"/>
      <c r="DF82" s="263"/>
      <c r="DG82" s="263"/>
      <c r="DH82" s="263"/>
      <c r="DI82" s="263"/>
      <c r="DJ82" s="263"/>
      <c r="DK82" s="263"/>
      <c r="DL82" s="263"/>
      <c r="DM82" s="263"/>
      <c r="DN82" s="263"/>
      <c r="DO82" s="263"/>
      <c r="DP82" s="263"/>
      <c r="DQ82" s="263"/>
      <c r="DR82" s="263"/>
      <c r="DS82" s="263"/>
      <c r="DT82" s="263"/>
      <c r="DU82" s="263"/>
      <c r="DV82" s="263"/>
      <c r="DW82" s="263"/>
      <c r="DX82" s="263"/>
      <c r="DY82" s="263"/>
      <c r="DZ82" s="263"/>
      <c r="EA82" s="263"/>
      <c r="EB82" s="263"/>
      <c r="EC82" s="263"/>
      <c r="ED82" s="263"/>
      <c r="EE82" s="263"/>
      <c r="EF82" s="263"/>
      <c r="EG82" s="263"/>
      <c r="EH82" s="263"/>
      <c r="EI82" s="263"/>
      <c r="EJ82" s="263"/>
      <c r="EK82" s="263"/>
      <c r="EL82" s="263"/>
      <c r="EM82" s="263"/>
      <c r="EN82" s="263"/>
      <c r="EO82" s="263"/>
      <c r="EP82" s="263"/>
      <c r="EQ82" s="263"/>
      <c r="ER82" s="263"/>
      <c r="ES82" s="263"/>
      <c r="ET82" s="263"/>
      <c r="EU82" s="263"/>
      <c r="EV82" s="263"/>
      <c r="EW82" s="263"/>
      <c r="EX82" s="263"/>
      <c r="EY82" s="263"/>
      <c r="EZ82" s="263"/>
      <c r="FA82" s="263"/>
      <c r="FB82" s="263"/>
      <c r="FC82" s="263"/>
      <c r="FD82" s="263"/>
      <c r="FE82" s="263"/>
      <c r="FF82" s="263"/>
      <c r="FG82" s="263"/>
      <c r="FH82" s="263"/>
      <c r="FI82" s="263"/>
      <c r="FJ82" s="263"/>
      <c r="FK82" s="263"/>
      <c r="FL82" s="263"/>
      <c r="FM82" s="263"/>
      <c r="FN82" s="263"/>
      <c r="FO82" s="263"/>
      <c r="FP82" s="263"/>
      <c r="FQ82" s="263"/>
      <c r="FR82" s="263"/>
      <c r="FS82" s="263"/>
      <c r="FT82" s="263"/>
      <c r="FU82" s="263"/>
      <c r="FV82" s="263"/>
      <c r="FW82" s="263"/>
      <c r="FX82" s="263"/>
      <c r="FY82" s="263"/>
      <c r="FZ82" s="263"/>
      <c r="GA82" s="263"/>
      <c r="GB82" s="263"/>
      <c r="GC82" s="263"/>
      <c r="GD82" s="263"/>
      <c r="GE82" s="263"/>
      <c r="GF82" s="263"/>
      <c r="GG82" s="263"/>
      <c r="GH82" s="263"/>
      <c r="GI82" s="263"/>
      <c r="GJ82" s="263"/>
      <c r="GK82" s="263"/>
      <c r="GL82" s="263"/>
      <c r="GM82" s="263"/>
      <c r="GN82" s="263"/>
      <c r="GO82" s="263"/>
      <c r="GP82" s="263"/>
      <c r="GQ82" s="263"/>
      <c r="GR82" s="263"/>
      <c r="GS82" s="263"/>
      <c r="GT82" s="263"/>
      <c r="GU82" s="263"/>
      <c r="GV82" s="263"/>
      <c r="GW82" s="263"/>
      <c r="GX82" s="263"/>
      <c r="GY82" s="263"/>
      <c r="GZ82" s="263"/>
      <c r="HA82" s="263"/>
      <c r="HB82" s="263"/>
      <c r="HC82" s="263"/>
      <c r="HD82" s="263"/>
      <c r="HE82" s="263"/>
      <c r="HF82" s="263"/>
      <c r="HG82" s="263"/>
      <c r="HH82" s="263"/>
      <c r="HI82" s="263"/>
      <c r="HJ82" s="263"/>
      <c r="HK82" s="263"/>
      <c r="HL82" s="263"/>
      <c r="HM82" s="263"/>
      <c r="HN82" s="263"/>
      <c r="HO82" s="263"/>
      <c r="HP82" s="263"/>
      <c r="HQ82" s="263"/>
      <c r="HR82" s="263"/>
      <c r="HS82" s="263"/>
      <c r="HT82" s="263"/>
      <c r="HU82" s="263"/>
      <c r="HV82" s="263"/>
      <c r="HW82" s="263"/>
      <c r="HX82" s="263"/>
      <c r="HY82" s="263"/>
      <c r="HZ82" s="263"/>
      <c r="IA82" s="263"/>
      <c r="IB82" s="263"/>
      <c r="IC82" s="263"/>
      <c r="ID82" s="263"/>
      <c r="IE82" s="263"/>
      <c r="IF82" s="263"/>
      <c r="IG82" s="263"/>
      <c r="IH82" s="263"/>
      <c r="II82" s="263"/>
      <c r="IJ82" s="263"/>
      <c r="IK82" s="263"/>
      <c r="IL82" s="263"/>
      <c r="IM82" s="263"/>
      <c r="IN82" s="263"/>
      <c r="IO82" s="263"/>
      <c r="IP82" s="263"/>
      <c r="IQ82" s="263"/>
      <c r="IR82" s="263"/>
      <c r="IS82" s="263"/>
      <c r="IT82" s="263"/>
      <c r="IU82" s="263"/>
      <c r="IV82" s="263"/>
      <c r="IW82" s="263"/>
    </row>
    <row r="83" customFormat="false" ht="12.75" hidden="false" customHeight="true" outlineLevel="0" collapsed="false">
      <c r="A83" s="267"/>
      <c r="B83" s="267"/>
      <c r="C83" s="268" t="str">
        <f aca="false">C45</f>
        <v>S</v>
      </c>
      <c r="D83" s="268" t="str">
        <f aca="false">D45</f>
        <v>M</v>
      </c>
      <c r="E83" s="268" t="str">
        <f aca="false">E45</f>
        <v>T</v>
      </c>
      <c r="F83" s="268" t="str">
        <f aca="false">F45</f>
        <v>W</v>
      </c>
      <c r="G83" s="268" t="str">
        <f aca="false">G45</f>
        <v>R</v>
      </c>
      <c r="H83" s="268" t="str">
        <f aca="false">H45</f>
        <v>F</v>
      </c>
      <c r="I83" s="268" t="str">
        <f aca="false">I45</f>
        <v>S</v>
      </c>
      <c r="J83" s="268" t="str">
        <f aca="false">J45</f>
        <v>S</v>
      </c>
      <c r="K83" s="268" t="str">
        <f aca="false">K45</f>
        <v>M</v>
      </c>
      <c r="L83" s="268" t="str">
        <f aca="false">L45</f>
        <v>T</v>
      </c>
      <c r="M83" s="268" t="str">
        <f aca="false">M45</f>
        <v>W</v>
      </c>
      <c r="N83" s="268" t="str">
        <f aca="false">N45</f>
        <v>R</v>
      </c>
      <c r="O83" s="268" t="str">
        <f aca="false">O45</f>
        <v>F</v>
      </c>
      <c r="P83" s="268" t="str">
        <f aca="false">P45</f>
        <v>S</v>
      </c>
      <c r="Q83" s="268" t="str">
        <f aca="false">Q45</f>
        <v>S</v>
      </c>
      <c r="R83" s="268" t="str">
        <f aca="false">R45</f>
        <v>M</v>
      </c>
      <c r="S83" s="268" t="str">
        <f aca="false">S45</f>
        <v>T</v>
      </c>
      <c r="T83" s="268" t="str">
        <f aca="false">T45</f>
        <v>W</v>
      </c>
      <c r="U83" s="268" t="str">
        <f aca="false">U45</f>
        <v>R</v>
      </c>
      <c r="V83" s="268" t="str">
        <f aca="false">V45</f>
        <v>F</v>
      </c>
      <c r="W83" s="268" t="str">
        <f aca="false">W45</f>
        <v>S</v>
      </c>
      <c r="X83" s="268" t="str">
        <f aca="false">X45</f>
        <v>S</v>
      </c>
      <c r="Y83" s="268" t="str">
        <f aca="false">Y45</f>
        <v>M</v>
      </c>
      <c r="Z83" s="268" t="str">
        <f aca="false">Z45</f>
        <v>T</v>
      </c>
      <c r="AA83" s="268" t="str">
        <f aca="false">AA45</f>
        <v>W</v>
      </c>
      <c r="AB83" s="268" t="str">
        <f aca="false">AB45</f>
        <v>R</v>
      </c>
      <c r="AC83" s="268" t="str">
        <f aca="false">AC45</f>
        <v>F</v>
      </c>
      <c r="AD83" s="268" t="str">
        <f aca="false">AD45</f>
        <v>S</v>
      </c>
      <c r="AE83" s="268" t="str">
        <f aca="false">AE45</f>
        <v>S</v>
      </c>
      <c r="AF83" s="268" t="str">
        <f aca="false">AF45</f>
        <v>M</v>
      </c>
      <c r="AG83" s="268" t="str">
        <f aca="false">AG45</f>
        <v>T</v>
      </c>
      <c r="AH83" s="8"/>
      <c r="AI83" s="309"/>
      <c r="AJ83" s="310"/>
      <c r="AK83" s="8"/>
      <c r="AL83" s="87"/>
      <c r="AN83" s="8"/>
      <c r="AO83" s="8"/>
      <c r="AP83" s="8"/>
      <c r="AQ83" s="8"/>
      <c r="AR83" s="8"/>
      <c r="AS83" s="8"/>
    </row>
    <row r="84" customFormat="false" ht="12.75" hidden="false" customHeight="true" outlineLevel="0" collapsed="false">
      <c r="A84" s="271"/>
      <c r="B84" s="272" t="s">
        <v>420</v>
      </c>
      <c r="C84" s="273"/>
      <c r="D84" s="273"/>
      <c r="E84" s="273"/>
      <c r="F84" s="273"/>
      <c r="G84" s="273"/>
      <c r="H84" s="273"/>
      <c r="I84" s="273"/>
      <c r="J84" s="273"/>
      <c r="K84" s="273"/>
      <c r="L84" s="273"/>
      <c r="M84" s="273"/>
      <c r="N84" s="273"/>
      <c r="O84" s="273"/>
      <c r="P84" s="273"/>
      <c r="Q84" s="273"/>
      <c r="R84" s="273"/>
      <c r="S84" s="273"/>
      <c r="T84" s="273"/>
      <c r="U84" s="273"/>
      <c r="V84" s="273"/>
      <c r="W84" s="273"/>
      <c r="X84" s="273"/>
      <c r="Y84" s="273"/>
      <c r="Z84" s="273"/>
      <c r="AA84" s="273"/>
      <c r="AB84" s="273"/>
      <c r="AC84" s="273"/>
      <c r="AD84" s="273"/>
      <c r="AE84" s="273"/>
      <c r="AF84" s="273"/>
      <c r="AG84" s="274"/>
      <c r="AH84" s="87"/>
      <c r="AI84" s="145"/>
      <c r="AJ84" s="312"/>
      <c r="AK84" s="150"/>
      <c r="AL84" s="132"/>
      <c r="AM84" s="9"/>
    </row>
    <row r="85" customFormat="false" ht="12.75" hidden="false" customHeight="true" outlineLevel="0" collapsed="false">
      <c r="A85" s="218" t="s">
        <v>454</v>
      </c>
      <c r="B85" s="275" t="n">
        <f aca="false">SUM(C85:AG85)</f>
        <v>0</v>
      </c>
      <c r="C85" s="150"/>
      <c r="D85" s="150"/>
      <c r="E85" s="150"/>
      <c r="F85" s="150"/>
      <c r="G85" s="150"/>
      <c r="H85" s="150"/>
      <c r="I85" s="150"/>
      <c r="J85" s="150"/>
      <c r="K85" s="150"/>
      <c r="L85" s="150"/>
      <c r="M85" s="150"/>
      <c r="N85" s="150"/>
      <c r="O85" s="150"/>
      <c r="P85" s="150"/>
      <c r="Q85" s="150"/>
      <c r="R85" s="150"/>
      <c r="S85" s="150"/>
      <c r="T85" s="150"/>
      <c r="U85" s="150"/>
      <c r="V85" s="150"/>
      <c r="W85" s="150"/>
      <c r="X85" s="150"/>
      <c r="Y85" s="150"/>
      <c r="Z85" s="150"/>
      <c r="AA85" s="150"/>
      <c r="AB85" s="150"/>
      <c r="AC85" s="150"/>
      <c r="AD85" s="150"/>
      <c r="AE85" s="150"/>
      <c r="AF85" s="150"/>
      <c r="AG85" s="301"/>
      <c r="AH85" s="87"/>
      <c r="AJ85" s="87"/>
      <c r="AK85" s="150"/>
      <c r="AL85" s="132"/>
      <c r="AM85" s="9"/>
    </row>
    <row r="86" customFormat="false" ht="12.75" hidden="false" customHeight="true" outlineLevel="0" collapsed="false">
      <c r="A86" s="218" t="s">
        <v>455</v>
      </c>
      <c r="B86" s="275" t="n">
        <f aca="false">SUM(C86:AG86)</f>
        <v>0</v>
      </c>
      <c r="C86" s="150"/>
      <c r="D86" s="150"/>
      <c r="E86" s="150"/>
      <c r="F86" s="150"/>
      <c r="G86" s="150"/>
      <c r="H86" s="150"/>
      <c r="I86" s="150"/>
      <c r="J86" s="150"/>
      <c r="K86" s="150"/>
      <c r="L86" s="150"/>
      <c r="M86" s="150"/>
      <c r="N86" s="150"/>
      <c r="O86" s="150"/>
      <c r="P86" s="150"/>
      <c r="Q86" s="150"/>
      <c r="R86" s="150"/>
      <c r="S86" s="150"/>
      <c r="T86" s="150"/>
      <c r="U86" s="150"/>
      <c r="V86" s="150"/>
      <c r="W86" s="150"/>
      <c r="X86" s="150"/>
      <c r="Y86" s="150"/>
      <c r="Z86" s="150"/>
      <c r="AA86" s="150"/>
      <c r="AB86" s="150"/>
      <c r="AC86" s="150"/>
      <c r="AD86" s="150"/>
      <c r="AE86" s="150"/>
      <c r="AF86" s="150"/>
      <c r="AG86" s="301"/>
      <c r="AH86" s="87"/>
      <c r="AJ86" s="87"/>
      <c r="AK86" s="150"/>
      <c r="AL86" s="132"/>
      <c r="AM86" s="9"/>
    </row>
    <row r="87" customFormat="false" ht="12.75" hidden="false" customHeight="true" outlineLevel="0" collapsed="false">
      <c r="A87" s="218" t="s">
        <v>456</v>
      </c>
      <c r="B87" s="275" t="n">
        <f aca="false">SUM(C87:AG87)</f>
        <v>0</v>
      </c>
      <c r="C87" s="150"/>
      <c r="D87" s="150"/>
      <c r="E87" s="150"/>
      <c r="F87" s="150"/>
      <c r="G87" s="150"/>
      <c r="H87" s="150"/>
      <c r="I87" s="150"/>
      <c r="J87" s="150"/>
      <c r="K87" s="150"/>
      <c r="L87" s="150"/>
      <c r="M87" s="150"/>
      <c r="N87" s="150"/>
      <c r="O87" s="150"/>
      <c r="P87" s="150"/>
      <c r="Q87" s="150"/>
      <c r="R87" s="150"/>
      <c r="S87" s="150"/>
      <c r="T87" s="150"/>
      <c r="U87" s="150"/>
      <c r="V87" s="150"/>
      <c r="W87" s="150"/>
      <c r="X87" s="150"/>
      <c r="Y87" s="150"/>
      <c r="Z87" s="150"/>
      <c r="AA87" s="150"/>
      <c r="AB87" s="150"/>
      <c r="AC87" s="150"/>
      <c r="AD87" s="150"/>
      <c r="AE87" s="150"/>
      <c r="AF87" s="150"/>
      <c r="AG87" s="301"/>
      <c r="AH87" s="87"/>
      <c r="AJ87" s="87"/>
      <c r="AK87" s="150"/>
      <c r="AL87" s="132"/>
      <c r="AM87" s="9"/>
    </row>
    <row r="88" customFormat="false" ht="12.75" hidden="false" customHeight="true" outlineLevel="0" collapsed="false">
      <c r="A88" s="218" t="s">
        <v>457</v>
      </c>
      <c r="B88" s="275" t="n">
        <f aca="false">SUM(C88:AG88)</f>
        <v>0</v>
      </c>
      <c r="C88" s="150"/>
      <c r="D88" s="150"/>
      <c r="E88" s="150"/>
      <c r="F88" s="150"/>
      <c r="G88" s="150"/>
      <c r="H88" s="150"/>
      <c r="I88" s="150"/>
      <c r="J88" s="150"/>
      <c r="K88" s="150"/>
      <c r="L88" s="150"/>
      <c r="M88" s="150"/>
      <c r="N88" s="150"/>
      <c r="O88" s="150"/>
      <c r="P88" s="150"/>
      <c r="Q88" s="150"/>
      <c r="R88" s="150"/>
      <c r="S88" s="150"/>
      <c r="T88" s="150"/>
      <c r="U88" s="150"/>
      <c r="V88" s="150"/>
      <c r="W88" s="150"/>
      <c r="X88" s="150"/>
      <c r="Y88" s="150"/>
      <c r="Z88" s="150"/>
      <c r="AA88" s="150"/>
      <c r="AB88" s="150"/>
      <c r="AC88" s="150"/>
      <c r="AD88" s="150"/>
      <c r="AE88" s="150"/>
      <c r="AF88" s="150"/>
      <c r="AG88" s="301"/>
      <c r="AH88" s="87"/>
      <c r="AJ88" s="87"/>
      <c r="AK88" s="150"/>
      <c r="AL88" s="132"/>
      <c r="AM88" s="9"/>
    </row>
    <row r="89" customFormat="false" ht="12.75" hidden="false" customHeight="true" outlineLevel="0" collapsed="false">
      <c r="A89" s="218" t="s">
        <v>458</v>
      </c>
      <c r="B89" s="275" t="n">
        <f aca="false">SUM(C89:AG89)</f>
        <v>0</v>
      </c>
      <c r="C89" s="150"/>
      <c r="D89" s="150"/>
      <c r="E89" s="150"/>
      <c r="F89" s="150"/>
      <c r="G89" s="150"/>
      <c r="H89" s="150"/>
      <c r="I89" s="150"/>
      <c r="J89" s="150"/>
      <c r="K89" s="150"/>
      <c r="L89" s="150"/>
      <c r="M89" s="150"/>
      <c r="N89" s="150"/>
      <c r="O89" s="150"/>
      <c r="P89" s="150"/>
      <c r="Q89" s="150"/>
      <c r="R89" s="150"/>
      <c r="S89" s="150"/>
      <c r="T89" s="150"/>
      <c r="U89" s="150"/>
      <c r="V89" s="150"/>
      <c r="W89" s="150"/>
      <c r="X89" s="150"/>
      <c r="Y89" s="150"/>
      <c r="Z89" s="150"/>
      <c r="AA89" s="150"/>
      <c r="AB89" s="150"/>
      <c r="AC89" s="150"/>
      <c r="AD89" s="150"/>
      <c r="AE89" s="150"/>
      <c r="AF89" s="150"/>
      <c r="AG89" s="301"/>
      <c r="AH89" s="87"/>
      <c r="AJ89" s="87"/>
      <c r="AK89" s="150"/>
      <c r="AL89" s="132"/>
      <c r="AM89" s="9"/>
    </row>
    <row r="90" customFormat="false" ht="12.75" hidden="false" customHeight="true" outlineLevel="0" collapsed="false">
      <c r="A90" s="218" t="s">
        <v>459</v>
      </c>
      <c r="B90" s="275" t="n">
        <f aca="false">SUM(C90:AG90)</f>
        <v>0</v>
      </c>
      <c r="C90" s="150"/>
      <c r="D90" s="150"/>
      <c r="E90" s="150"/>
      <c r="F90" s="150"/>
      <c r="G90" s="150"/>
      <c r="H90" s="150"/>
      <c r="I90" s="150"/>
      <c r="J90" s="150"/>
      <c r="K90" s="150"/>
      <c r="L90" s="150"/>
      <c r="M90" s="150"/>
      <c r="N90" s="150"/>
      <c r="O90" s="150"/>
      <c r="P90" s="150"/>
      <c r="Q90" s="150"/>
      <c r="R90" s="150"/>
      <c r="S90" s="150"/>
      <c r="T90" s="150"/>
      <c r="U90" s="150"/>
      <c r="V90" s="150"/>
      <c r="W90" s="150"/>
      <c r="X90" s="150"/>
      <c r="Y90" s="150"/>
      <c r="Z90" s="150"/>
      <c r="AA90" s="150"/>
      <c r="AB90" s="150"/>
      <c r="AC90" s="150"/>
      <c r="AD90" s="150"/>
      <c r="AE90" s="150"/>
      <c r="AF90" s="150"/>
      <c r="AG90" s="301"/>
      <c r="AH90" s="87"/>
      <c r="AJ90" s="87"/>
      <c r="AK90" s="150"/>
      <c r="AL90" s="132"/>
      <c r="AM90" s="9"/>
    </row>
    <row r="91" customFormat="false" ht="12.75" hidden="false" customHeight="true" outlineLevel="0" collapsed="false">
      <c r="A91" s="218" t="s">
        <v>460</v>
      </c>
      <c r="B91" s="275" t="n">
        <f aca="false">SUM(C91:AG91)</f>
        <v>0</v>
      </c>
      <c r="C91" s="150"/>
      <c r="D91" s="150"/>
      <c r="E91" s="150"/>
      <c r="F91" s="150"/>
      <c r="G91" s="150"/>
      <c r="H91" s="150"/>
      <c r="I91" s="150"/>
      <c r="J91" s="150"/>
      <c r="K91" s="150"/>
      <c r="L91" s="150"/>
      <c r="M91" s="150"/>
      <c r="N91" s="150"/>
      <c r="O91" s="150"/>
      <c r="P91" s="150"/>
      <c r="Q91" s="150"/>
      <c r="R91" s="150"/>
      <c r="S91" s="150"/>
      <c r="T91" s="150"/>
      <c r="U91" s="150"/>
      <c r="V91" s="150"/>
      <c r="W91" s="150"/>
      <c r="X91" s="150"/>
      <c r="Y91" s="150"/>
      <c r="Z91" s="150"/>
      <c r="AA91" s="150"/>
      <c r="AB91" s="150"/>
      <c r="AC91" s="150"/>
      <c r="AD91" s="150"/>
      <c r="AE91" s="150"/>
      <c r="AF91" s="150"/>
      <c r="AG91" s="301"/>
      <c r="AH91" s="87"/>
      <c r="AJ91" s="87"/>
      <c r="AK91" s="150"/>
      <c r="AL91" s="132"/>
      <c r="AM91" s="9"/>
    </row>
    <row r="92" customFormat="false" ht="12.75" hidden="false" customHeight="true" outlineLevel="0" collapsed="false">
      <c r="A92" s="218" t="s">
        <v>461</v>
      </c>
      <c r="B92" s="275" t="n">
        <f aca="false">SUM(C92:AG92)</f>
        <v>0</v>
      </c>
      <c r="C92" s="150"/>
      <c r="D92" s="150"/>
      <c r="E92" s="150"/>
      <c r="F92" s="150"/>
      <c r="G92" s="150"/>
      <c r="H92" s="150"/>
      <c r="I92" s="150"/>
      <c r="J92" s="150"/>
      <c r="K92" s="150"/>
      <c r="L92" s="150"/>
      <c r="M92" s="150"/>
      <c r="N92" s="150"/>
      <c r="O92" s="150"/>
      <c r="P92" s="150"/>
      <c r="Q92" s="150"/>
      <c r="R92" s="150"/>
      <c r="S92" s="150"/>
      <c r="T92" s="150"/>
      <c r="U92" s="150"/>
      <c r="V92" s="150"/>
      <c r="W92" s="150"/>
      <c r="X92" s="150"/>
      <c r="Y92" s="150"/>
      <c r="Z92" s="150"/>
      <c r="AA92" s="150"/>
      <c r="AB92" s="150"/>
      <c r="AC92" s="150"/>
      <c r="AD92" s="150"/>
      <c r="AE92" s="150"/>
      <c r="AF92" s="150"/>
      <c r="AG92" s="301"/>
      <c r="AH92" s="87"/>
      <c r="AJ92" s="87"/>
      <c r="AK92" s="150"/>
      <c r="AL92" s="132"/>
      <c r="AM92" s="9"/>
    </row>
    <row r="93" customFormat="false" ht="12.75" hidden="false" customHeight="true" outlineLevel="0" collapsed="false">
      <c r="A93" s="218" t="s">
        <v>462</v>
      </c>
      <c r="B93" s="275" t="n">
        <f aca="false">SUM(C93:AG93)</f>
        <v>0</v>
      </c>
      <c r="C93" s="150"/>
      <c r="D93" s="150"/>
      <c r="E93" s="150"/>
      <c r="F93" s="150"/>
      <c r="G93" s="150"/>
      <c r="H93" s="150"/>
      <c r="I93" s="150"/>
      <c r="J93" s="150"/>
      <c r="K93" s="150"/>
      <c r="L93" s="150"/>
      <c r="M93" s="150"/>
      <c r="N93" s="150"/>
      <c r="O93" s="150"/>
      <c r="P93" s="150"/>
      <c r="Q93" s="150"/>
      <c r="R93" s="150"/>
      <c r="S93" s="150"/>
      <c r="T93" s="150"/>
      <c r="U93" s="150"/>
      <c r="V93" s="150"/>
      <c r="W93" s="150"/>
      <c r="X93" s="150"/>
      <c r="Y93" s="150"/>
      <c r="Z93" s="150"/>
      <c r="AA93" s="150"/>
      <c r="AB93" s="150"/>
      <c r="AC93" s="150"/>
      <c r="AD93" s="150"/>
      <c r="AE93" s="150"/>
      <c r="AF93" s="150"/>
      <c r="AG93" s="301"/>
      <c r="AH93" s="87"/>
      <c r="AJ93" s="87"/>
      <c r="AK93" s="150"/>
      <c r="AL93" s="132"/>
      <c r="AM93" s="9"/>
    </row>
    <row r="94" customFormat="false" ht="12.75" hidden="false" customHeight="true" outlineLevel="0" collapsed="false">
      <c r="A94" s="218" t="s">
        <v>463</v>
      </c>
      <c r="B94" s="275" t="n">
        <f aca="false">SUM(C94:AG94)</f>
        <v>0</v>
      </c>
      <c r="C94" s="150"/>
      <c r="D94" s="150"/>
      <c r="E94" s="150"/>
      <c r="F94" s="150"/>
      <c r="G94" s="150"/>
      <c r="H94" s="150"/>
      <c r="I94" s="150"/>
      <c r="J94" s="150"/>
      <c r="K94" s="150"/>
      <c r="L94" s="150"/>
      <c r="M94" s="150"/>
      <c r="N94" s="150"/>
      <c r="O94" s="150"/>
      <c r="P94" s="150"/>
      <c r="Q94" s="150"/>
      <c r="R94" s="150"/>
      <c r="S94" s="150"/>
      <c r="T94" s="150"/>
      <c r="U94" s="150"/>
      <c r="V94" s="150"/>
      <c r="W94" s="150"/>
      <c r="X94" s="150"/>
      <c r="Y94" s="150"/>
      <c r="Z94" s="150"/>
      <c r="AA94" s="150"/>
      <c r="AB94" s="150"/>
      <c r="AC94" s="150"/>
      <c r="AD94" s="150"/>
      <c r="AE94" s="150"/>
      <c r="AF94" s="150"/>
      <c r="AG94" s="301"/>
      <c r="AH94" s="87"/>
      <c r="AJ94" s="87"/>
      <c r="AK94" s="150"/>
      <c r="AL94" s="132"/>
      <c r="AM94" s="9"/>
    </row>
    <row r="95" customFormat="false" ht="12.75" hidden="false" customHeight="true" outlineLevel="0" collapsed="false">
      <c r="A95" s="218" t="s">
        <v>464</v>
      </c>
      <c r="B95" s="275" t="n">
        <f aca="false">SUM(C95:AG95)</f>
        <v>0</v>
      </c>
      <c r="C95" s="150"/>
      <c r="D95" s="150"/>
      <c r="E95" s="150"/>
      <c r="F95" s="150"/>
      <c r="G95" s="150"/>
      <c r="H95" s="150"/>
      <c r="I95" s="150"/>
      <c r="J95" s="150"/>
      <c r="K95" s="150"/>
      <c r="L95" s="150"/>
      <c r="M95" s="150"/>
      <c r="N95" s="150"/>
      <c r="O95" s="150"/>
      <c r="P95" s="150"/>
      <c r="Q95" s="150"/>
      <c r="R95" s="150"/>
      <c r="S95" s="150"/>
      <c r="T95" s="150"/>
      <c r="U95" s="150"/>
      <c r="V95" s="150"/>
      <c r="W95" s="150"/>
      <c r="X95" s="150"/>
      <c r="Y95" s="150"/>
      <c r="Z95" s="150"/>
      <c r="AA95" s="150"/>
      <c r="AB95" s="150"/>
      <c r="AC95" s="150"/>
      <c r="AD95" s="150"/>
      <c r="AE95" s="150"/>
      <c r="AF95" s="150"/>
      <c r="AG95" s="301"/>
      <c r="AH95" s="87"/>
      <c r="AJ95" s="87"/>
      <c r="AK95" s="150"/>
      <c r="AL95" s="132"/>
      <c r="AM95" s="9"/>
    </row>
    <row r="96" customFormat="false" ht="12.75" hidden="false" customHeight="true" outlineLevel="0" collapsed="false">
      <c r="A96" s="218" t="s">
        <v>465</v>
      </c>
      <c r="B96" s="275" t="n">
        <f aca="false">SUM(C96:AG96)</f>
        <v>0</v>
      </c>
      <c r="C96" s="150"/>
      <c r="D96" s="150"/>
      <c r="E96" s="150"/>
      <c r="F96" s="150"/>
      <c r="G96" s="150"/>
      <c r="H96" s="150"/>
      <c r="I96" s="150"/>
      <c r="J96" s="150"/>
      <c r="K96" s="150"/>
      <c r="L96" s="150"/>
      <c r="M96" s="150"/>
      <c r="N96" s="150"/>
      <c r="O96" s="150"/>
      <c r="P96" s="150"/>
      <c r="Q96" s="150"/>
      <c r="R96" s="150"/>
      <c r="S96" s="150"/>
      <c r="T96" s="150"/>
      <c r="U96" s="150"/>
      <c r="V96" s="150"/>
      <c r="W96" s="150"/>
      <c r="X96" s="150"/>
      <c r="Y96" s="150"/>
      <c r="Z96" s="150"/>
      <c r="AA96" s="150"/>
      <c r="AB96" s="150"/>
      <c r="AC96" s="150"/>
      <c r="AD96" s="150"/>
      <c r="AE96" s="150"/>
      <c r="AF96" s="150"/>
      <c r="AG96" s="301"/>
      <c r="AH96" s="87"/>
      <c r="AJ96" s="87"/>
      <c r="AK96" s="150"/>
      <c r="AL96" s="132"/>
      <c r="AM96" s="9"/>
    </row>
    <row r="97" customFormat="false" ht="12.75" hidden="false" customHeight="true" outlineLevel="0" collapsed="false">
      <c r="A97" s="218" t="s">
        <v>466</v>
      </c>
      <c r="B97" s="275" t="n">
        <f aca="false">SUM(C97:AG97)</f>
        <v>0</v>
      </c>
      <c r="C97" s="150"/>
      <c r="D97" s="150"/>
      <c r="E97" s="150"/>
      <c r="F97" s="150"/>
      <c r="G97" s="150"/>
      <c r="H97" s="150"/>
      <c r="I97" s="150"/>
      <c r="J97" s="150"/>
      <c r="K97" s="150"/>
      <c r="L97" s="150"/>
      <c r="M97" s="150"/>
      <c r="N97" s="150"/>
      <c r="O97" s="150"/>
      <c r="P97" s="150"/>
      <c r="Q97" s="150"/>
      <c r="R97" s="150"/>
      <c r="S97" s="150"/>
      <c r="T97" s="150"/>
      <c r="U97" s="150"/>
      <c r="V97" s="150"/>
      <c r="W97" s="150"/>
      <c r="X97" s="150"/>
      <c r="Y97" s="150"/>
      <c r="Z97" s="150"/>
      <c r="AA97" s="150"/>
      <c r="AB97" s="150"/>
      <c r="AC97" s="150"/>
      <c r="AD97" s="150"/>
      <c r="AE97" s="150"/>
      <c r="AF97" s="150"/>
      <c r="AG97" s="301"/>
      <c r="AH97" s="87"/>
      <c r="AJ97" s="87"/>
      <c r="AK97" s="150"/>
      <c r="AL97" s="132"/>
      <c r="AM97" s="9"/>
    </row>
    <row r="98" customFormat="false" ht="12.75" hidden="false" customHeight="true" outlineLevel="0" collapsed="false">
      <c r="A98" s="218"/>
      <c r="B98" s="275"/>
      <c r="C98" s="150"/>
      <c r="D98" s="150"/>
      <c r="E98" s="150"/>
      <c r="F98" s="150"/>
      <c r="G98" s="150"/>
      <c r="H98" s="150"/>
      <c r="I98" s="150"/>
      <c r="J98" s="150"/>
      <c r="K98" s="150"/>
      <c r="L98" s="150"/>
      <c r="M98" s="150"/>
      <c r="N98" s="150"/>
      <c r="O98" s="150"/>
      <c r="P98" s="150"/>
      <c r="Q98" s="150"/>
      <c r="R98" s="150"/>
      <c r="S98" s="150"/>
      <c r="T98" s="150"/>
      <c r="U98" s="150"/>
      <c r="V98" s="150"/>
      <c r="W98" s="150"/>
      <c r="X98" s="150"/>
      <c r="Y98" s="150"/>
      <c r="Z98" s="150"/>
      <c r="AA98" s="150"/>
      <c r="AB98" s="150"/>
      <c r="AC98" s="150"/>
      <c r="AD98" s="150"/>
      <c r="AE98" s="150"/>
      <c r="AF98" s="150"/>
      <c r="AG98" s="301"/>
      <c r="AH98" s="87"/>
      <c r="AJ98" s="87"/>
      <c r="AK98" s="150"/>
      <c r="AL98" s="132"/>
      <c r="AM98" s="9"/>
    </row>
    <row r="99" customFormat="false" ht="12.75" hidden="false" customHeight="true" outlineLevel="0" collapsed="false">
      <c r="A99" s="218"/>
      <c r="B99" s="275"/>
      <c r="C99" s="150"/>
      <c r="D99" s="150"/>
      <c r="E99" s="150"/>
      <c r="F99" s="150"/>
      <c r="G99" s="150"/>
      <c r="H99" s="150"/>
      <c r="I99" s="150"/>
      <c r="J99" s="150"/>
      <c r="K99" s="150"/>
      <c r="L99" s="150"/>
      <c r="M99" s="150"/>
      <c r="N99" s="150"/>
      <c r="O99" s="150"/>
      <c r="P99" s="150"/>
      <c r="Q99" s="150"/>
      <c r="R99" s="150"/>
      <c r="S99" s="150"/>
      <c r="T99" s="150"/>
      <c r="U99" s="150"/>
      <c r="V99" s="150"/>
      <c r="W99" s="150"/>
      <c r="X99" s="150"/>
      <c r="Y99" s="150"/>
      <c r="Z99" s="150"/>
      <c r="AA99" s="150"/>
      <c r="AB99" s="150"/>
      <c r="AC99" s="150"/>
      <c r="AD99" s="150"/>
      <c r="AE99" s="150"/>
      <c r="AF99" s="150"/>
      <c r="AG99" s="301"/>
      <c r="AH99" s="87"/>
      <c r="AJ99" s="87"/>
      <c r="AK99" s="150"/>
      <c r="AL99" s="132"/>
      <c r="AM99" s="9"/>
    </row>
    <row r="100" customFormat="false" ht="12.75" hidden="false" customHeight="true" outlineLevel="0" collapsed="false">
      <c r="A100" s="218"/>
      <c r="B100" s="275"/>
      <c r="C100" s="150"/>
      <c r="D100" s="150"/>
      <c r="E100" s="150"/>
      <c r="F100" s="150"/>
      <c r="G100" s="150"/>
      <c r="H100" s="150"/>
      <c r="I100" s="150"/>
      <c r="J100" s="150"/>
      <c r="K100" s="150"/>
      <c r="L100" s="150"/>
      <c r="M100" s="150"/>
      <c r="N100" s="150"/>
      <c r="O100" s="150"/>
      <c r="P100" s="150"/>
      <c r="Q100" s="150"/>
      <c r="R100" s="150"/>
      <c r="S100" s="150"/>
      <c r="T100" s="150"/>
      <c r="U100" s="150"/>
      <c r="V100" s="150"/>
      <c r="W100" s="150"/>
      <c r="X100" s="150"/>
      <c r="Y100" s="150"/>
      <c r="Z100" s="150"/>
      <c r="AA100" s="150"/>
      <c r="AB100" s="150"/>
      <c r="AC100" s="150"/>
      <c r="AD100" s="150"/>
      <c r="AE100" s="150"/>
      <c r="AF100" s="150"/>
      <c r="AG100" s="301"/>
      <c r="AH100" s="87"/>
      <c r="AJ100" s="87"/>
      <c r="AK100" s="150"/>
      <c r="AL100" s="132"/>
      <c r="AM100" s="9"/>
    </row>
    <row r="101" customFormat="false" ht="12.75" hidden="false" customHeight="true" outlineLevel="0" collapsed="false">
      <c r="A101" s="218"/>
      <c r="B101" s="275"/>
      <c r="C101" s="150"/>
      <c r="D101" s="150"/>
      <c r="E101" s="150"/>
      <c r="F101" s="150"/>
      <c r="G101" s="150"/>
      <c r="H101" s="150"/>
      <c r="I101" s="150"/>
      <c r="J101" s="150"/>
      <c r="K101" s="150"/>
      <c r="L101" s="150"/>
      <c r="M101" s="150"/>
      <c r="N101" s="150"/>
      <c r="O101" s="150"/>
      <c r="P101" s="150"/>
      <c r="Q101" s="150"/>
      <c r="R101" s="150"/>
      <c r="S101" s="150"/>
      <c r="T101" s="150"/>
      <c r="U101" s="150"/>
      <c r="V101" s="150"/>
      <c r="W101" s="150"/>
      <c r="X101" s="150"/>
      <c r="Y101" s="150"/>
      <c r="Z101" s="150"/>
      <c r="AA101" s="150"/>
      <c r="AB101" s="150"/>
      <c r="AC101" s="150"/>
      <c r="AD101" s="150"/>
      <c r="AE101" s="150"/>
      <c r="AF101" s="150"/>
      <c r="AG101" s="301"/>
      <c r="AH101" s="87"/>
      <c r="AJ101" s="87"/>
      <c r="AK101" s="150"/>
      <c r="AL101" s="132"/>
      <c r="AM101" s="9"/>
    </row>
    <row r="102" customFormat="false" ht="12.75" hidden="false" customHeight="true" outlineLevel="0" collapsed="false">
      <c r="A102" s="313" t="s">
        <v>467</v>
      </c>
      <c r="B102" s="304" t="n">
        <f aca="false">SUM(B87:B101)</f>
        <v>0</v>
      </c>
      <c r="C102" s="314"/>
      <c r="D102" s="314"/>
      <c r="E102" s="314"/>
      <c r="F102" s="314"/>
      <c r="G102" s="314"/>
      <c r="H102" s="314"/>
      <c r="I102" s="314"/>
      <c r="J102" s="314"/>
      <c r="K102" s="314"/>
      <c r="L102" s="314"/>
      <c r="M102" s="314"/>
      <c r="N102" s="314"/>
      <c r="O102" s="314"/>
      <c r="P102" s="314"/>
      <c r="Q102" s="314"/>
      <c r="R102" s="314"/>
      <c r="S102" s="314"/>
      <c r="T102" s="314"/>
      <c r="U102" s="314"/>
      <c r="V102" s="314"/>
      <c r="W102" s="314"/>
      <c r="X102" s="314"/>
      <c r="Y102" s="314"/>
      <c r="Z102" s="314"/>
      <c r="AA102" s="314"/>
      <c r="AB102" s="314"/>
      <c r="AC102" s="314"/>
      <c r="AD102" s="314"/>
      <c r="AE102" s="314"/>
      <c r="AF102" s="314"/>
      <c r="AG102" s="315"/>
      <c r="AH102" s="87"/>
      <c r="AJ102" s="87"/>
      <c r="AK102" s="150"/>
      <c r="AL102" s="132"/>
      <c r="AM102" s="9"/>
    </row>
    <row r="103" customFormat="false" ht="12.75" hidden="false" customHeight="true" outlineLevel="0" collapsed="false">
      <c r="A103" s="87"/>
      <c r="B103" s="308"/>
      <c r="C103" s="150"/>
      <c r="D103" s="150"/>
      <c r="E103" s="150"/>
      <c r="F103" s="150"/>
      <c r="G103" s="150"/>
      <c r="H103" s="150"/>
      <c r="I103" s="150"/>
      <c r="J103" s="150"/>
      <c r="K103" s="150"/>
      <c r="L103" s="150"/>
      <c r="M103" s="150"/>
      <c r="N103" s="150"/>
      <c r="O103" s="150"/>
      <c r="P103" s="150"/>
      <c r="Q103" s="150"/>
      <c r="R103" s="150"/>
      <c r="S103" s="150"/>
      <c r="T103" s="150"/>
      <c r="U103" s="150"/>
      <c r="V103" s="150"/>
      <c r="W103" s="150"/>
      <c r="X103" s="150"/>
      <c r="Y103" s="150"/>
      <c r="Z103" s="150"/>
      <c r="AA103" s="150"/>
      <c r="AB103" s="150"/>
      <c r="AC103" s="150"/>
      <c r="AD103" s="150"/>
      <c r="AE103" s="150"/>
      <c r="AF103" s="150"/>
      <c r="AG103" s="150"/>
      <c r="AH103" s="87"/>
      <c r="AJ103" s="87"/>
      <c r="AK103" s="150"/>
      <c r="AL103" s="132"/>
      <c r="AM103" s="9"/>
    </row>
    <row r="104" customFormat="false" ht="12.75" hidden="false" customHeight="true" outlineLevel="0" collapsed="false">
      <c r="A104" s="255"/>
      <c r="B104" s="256" t="s">
        <v>414</v>
      </c>
      <c r="C104" s="257" t="n">
        <f aca="false">SUM(C108:C117)</f>
        <v>0</v>
      </c>
      <c r="D104" s="257" t="n">
        <f aca="false">SUM(D108:D117)</f>
        <v>0</v>
      </c>
      <c r="E104" s="257" t="n">
        <f aca="false">SUM(E108:E117)</f>
        <v>0</v>
      </c>
      <c r="F104" s="257" t="n">
        <f aca="false">SUM(F108:F117)</f>
        <v>0</v>
      </c>
      <c r="G104" s="257" t="n">
        <f aca="false">SUM(G108:G117)</f>
        <v>0</v>
      </c>
      <c r="H104" s="257" t="n">
        <f aca="false">SUM(H108:H117)</f>
        <v>0</v>
      </c>
      <c r="I104" s="257" t="n">
        <f aca="false">SUM(I108:I117)</f>
        <v>0</v>
      </c>
      <c r="J104" s="257" t="n">
        <f aca="false">SUM(J108:J117)</f>
        <v>0</v>
      </c>
      <c r="K104" s="257" t="n">
        <f aca="false">SUM(K108:K117)</f>
        <v>0</v>
      </c>
      <c r="L104" s="257" t="n">
        <f aca="false">SUM(L108:L117)</f>
        <v>0</v>
      </c>
      <c r="M104" s="257" t="n">
        <f aca="false">SUM(M108:M117)</f>
        <v>0</v>
      </c>
      <c r="N104" s="257" t="n">
        <f aca="false">SUM(N108:N117)</f>
        <v>0</v>
      </c>
      <c r="O104" s="257" t="n">
        <f aca="false">SUM(O108:O117)</f>
        <v>0</v>
      </c>
      <c r="P104" s="257" t="n">
        <f aca="false">SUM(P108:P117)</f>
        <v>0</v>
      </c>
      <c r="Q104" s="257" t="n">
        <f aca="false">SUM(Q108:Q117)</f>
        <v>0</v>
      </c>
      <c r="R104" s="257" t="n">
        <f aca="false">SUM(R108:R117)</f>
        <v>0</v>
      </c>
      <c r="S104" s="257" t="n">
        <f aca="false">SUM(S108:S117)</f>
        <v>0</v>
      </c>
      <c r="T104" s="257" t="n">
        <f aca="false">SUM(T108:T117)</f>
        <v>0</v>
      </c>
      <c r="U104" s="257" t="n">
        <f aca="false">SUM(U108:U117)</f>
        <v>0</v>
      </c>
      <c r="V104" s="257" t="n">
        <f aca="false">SUM(V108:V117)</f>
        <v>0</v>
      </c>
      <c r="W104" s="257" t="n">
        <f aca="false">SUM(W108:W117)</f>
        <v>0</v>
      </c>
      <c r="X104" s="257" t="n">
        <f aca="false">SUM(X108:X117)</f>
        <v>0</v>
      </c>
      <c r="Y104" s="257" t="n">
        <f aca="false">SUM(Y108:Y117)</f>
        <v>0</v>
      </c>
      <c r="Z104" s="257" t="n">
        <f aca="false">SUM(Z108:Z117)</f>
        <v>0</v>
      </c>
      <c r="AA104" s="257" t="n">
        <f aca="false">SUM(AA108:AA117)</f>
        <v>0</v>
      </c>
      <c r="AB104" s="257" t="n">
        <f aca="false">SUM(AB108:AB117)</f>
        <v>0</v>
      </c>
      <c r="AC104" s="257" t="n">
        <f aca="false">SUM(AC108:AC117)</f>
        <v>0</v>
      </c>
      <c r="AD104" s="257" t="n">
        <f aca="false">SUM(AD108:AD117)</f>
        <v>0</v>
      </c>
      <c r="AE104" s="257" t="n">
        <f aca="false">SUM(AE108:AE117)</f>
        <v>0</v>
      </c>
      <c r="AF104" s="257" t="n">
        <f aca="false">SUM(AF108:AF117)</f>
        <v>0</v>
      </c>
      <c r="AG104" s="257" t="n">
        <f aca="false">SUM(AG108:AG117)</f>
        <v>0</v>
      </c>
      <c r="AH104" s="8"/>
      <c r="AI104" s="309"/>
      <c r="AJ104" s="310"/>
      <c r="AK104" s="8"/>
      <c r="AL104" s="22"/>
      <c r="AN104" s="8"/>
      <c r="AO104" s="8"/>
      <c r="AP104" s="8"/>
      <c r="AQ104" s="8"/>
      <c r="AR104" s="8"/>
      <c r="AS104" s="8"/>
    </row>
    <row r="105" customFormat="false" ht="12.75" hidden="false" customHeight="true" outlineLevel="0" collapsed="false">
      <c r="A105" s="260" t="s">
        <v>468</v>
      </c>
      <c r="B105" s="261" t="n">
        <f aca="false">B44</f>
        <v>36982</v>
      </c>
      <c r="C105" s="262" t="n">
        <f aca="false">C44</f>
        <v>36982</v>
      </c>
      <c r="D105" s="262" t="n">
        <f aca="false">D44</f>
        <v>36983</v>
      </c>
      <c r="E105" s="262" t="n">
        <f aca="false">E44</f>
        <v>36984</v>
      </c>
      <c r="F105" s="262" t="n">
        <f aca="false">F44</f>
        <v>36985</v>
      </c>
      <c r="G105" s="262" t="n">
        <f aca="false">G44</f>
        <v>36986</v>
      </c>
      <c r="H105" s="262" t="n">
        <f aca="false">H44</f>
        <v>36987</v>
      </c>
      <c r="I105" s="262" t="n">
        <f aca="false">I44</f>
        <v>36988</v>
      </c>
      <c r="J105" s="262" t="n">
        <f aca="false">J44</f>
        <v>36989</v>
      </c>
      <c r="K105" s="262" t="n">
        <f aca="false">K44</f>
        <v>36990</v>
      </c>
      <c r="L105" s="262" t="n">
        <f aca="false">L44</f>
        <v>36991</v>
      </c>
      <c r="M105" s="262" t="n">
        <f aca="false">M44</f>
        <v>36992</v>
      </c>
      <c r="N105" s="262" t="n">
        <f aca="false">N44</f>
        <v>36993</v>
      </c>
      <c r="O105" s="262" t="n">
        <f aca="false">O44</f>
        <v>36994</v>
      </c>
      <c r="P105" s="262" t="n">
        <f aca="false">P44</f>
        <v>36995</v>
      </c>
      <c r="Q105" s="262" t="n">
        <f aca="false">Q44</f>
        <v>36996</v>
      </c>
      <c r="R105" s="262" t="n">
        <f aca="false">R44</f>
        <v>36997</v>
      </c>
      <c r="S105" s="262" t="n">
        <f aca="false">S44</f>
        <v>36998</v>
      </c>
      <c r="T105" s="262" t="n">
        <f aca="false">T44</f>
        <v>36999</v>
      </c>
      <c r="U105" s="262" t="n">
        <f aca="false">U44</f>
        <v>37000</v>
      </c>
      <c r="V105" s="262" t="n">
        <f aca="false">V44</f>
        <v>37001</v>
      </c>
      <c r="W105" s="262" t="n">
        <f aca="false">W44</f>
        <v>37002</v>
      </c>
      <c r="X105" s="262" t="n">
        <f aca="false">X44</f>
        <v>37003</v>
      </c>
      <c r="Y105" s="262" t="n">
        <f aca="false">Y44</f>
        <v>37004</v>
      </c>
      <c r="Z105" s="262" t="n">
        <f aca="false">Z44</f>
        <v>37005</v>
      </c>
      <c r="AA105" s="262" t="n">
        <f aca="false">AA44</f>
        <v>37006</v>
      </c>
      <c r="AB105" s="262" t="n">
        <f aca="false">AB44</f>
        <v>37007</v>
      </c>
      <c r="AC105" s="262" t="n">
        <f aca="false">AC44</f>
        <v>37008</v>
      </c>
      <c r="AD105" s="262" t="n">
        <f aca="false">AD44</f>
        <v>37009</v>
      </c>
      <c r="AE105" s="262" t="n">
        <f aca="false">AE44</f>
        <v>37010</v>
      </c>
      <c r="AF105" s="262" t="n">
        <f aca="false">AF44</f>
        <v>37011</v>
      </c>
      <c r="AG105" s="262" t="n">
        <f aca="false">AG44</f>
        <v>37012</v>
      </c>
      <c r="AH105" s="263"/>
      <c r="AI105" s="309"/>
      <c r="AJ105" s="311"/>
      <c r="AK105" s="263"/>
      <c r="AL105" s="266"/>
      <c r="AM105" s="263"/>
      <c r="AN105" s="263"/>
      <c r="AO105" s="263"/>
      <c r="AP105" s="263"/>
      <c r="AQ105" s="263"/>
      <c r="AR105" s="263"/>
      <c r="AS105" s="263"/>
      <c r="AT105" s="263"/>
      <c r="AU105" s="263"/>
      <c r="AV105" s="263"/>
      <c r="AW105" s="263"/>
      <c r="AX105" s="263"/>
      <c r="AY105" s="263"/>
      <c r="AZ105" s="263"/>
      <c r="BA105" s="263"/>
      <c r="BB105" s="263"/>
      <c r="BC105" s="263"/>
      <c r="BD105" s="263"/>
      <c r="BE105" s="263"/>
      <c r="BF105" s="263"/>
      <c r="BG105" s="263"/>
      <c r="BH105" s="263"/>
      <c r="BI105" s="263"/>
      <c r="BJ105" s="263"/>
      <c r="BK105" s="263"/>
      <c r="BL105" s="263"/>
      <c r="BM105" s="263"/>
      <c r="BN105" s="263"/>
      <c r="BO105" s="263"/>
      <c r="BP105" s="263"/>
      <c r="BQ105" s="263"/>
      <c r="BR105" s="263"/>
      <c r="BS105" s="263"/>
      <c r="BT105" s="263"/>
      <c r="BU105" s="263"/>
      <c r="BV105" s="263"/>
      <c r="BW105" s="263"/>
      <c r="BX105" s="263"/>
      <c r="BY105" s="263"/>
      <c r="BZ105" s="263"/>
      <c r="CA105" s="263"/>
      <c r="CB105" s="263"/>
      <c r="CC105" s="263"/>
      <c r="CD105" s="263"/>
      <c r="CE105" s="263"/>
      <c r="CF105" s="263"/>
      <c r="CG105" s="263"/>
      <c r="CH105" s="263"/>
      <c r="CI105" s="263"/>
      <c r="CJ105" s="263"/>
      <c r="CK105" s="263"/>
      <c r="CL105" s="263"/>
      <c r="CM105" s="263"/>
      <c r="CN105" s="263"/>
      <c r="CO105" s="263"/>
      <c r="CP105" s="263"/>
      <c r="CQ105" s="263"/>
      <c r="CR105" s="263"/>
      <c r="CS105" s="263"/>
      <c r="CT105" s="263"/>
      <c r="CU105" s="263"/>
      <c r="CV105" s="263"/>
      <c r="CW105" s="263"/>
      <c r="CX105" s="263"/>
      <c r="CY105" s="263"/>
      <c r="CZ105" s="263"/>
      <c r="DA105" s="263"/>
      <c r="DB105" s="263"/>
      <c r="DC105" s="263"/>
      <c r="DD105" s="263"/>
      <c r="DE105" s="263"/>
      <c r="DF105" s="263"/>
      <c r="DG105" s="263"/>
      <c r="DH105" s="263"/>
      <c r="DI105" s="263"/>
      <c r="DJ105" s="263"/>
      <c r="DK105" s="263"/>
      <c r="DL105" s="263"/>
      <c r="DM105" s="263"/>
      <c r="DN105" s="263"/>
      <c r="DO105" s="263"/>
      <c r="DP105" s="263"/>
      <c r="DQ105" s="263"/>
      <c r="DR105" s="263"/>
      <c r="DS105" s="263"/>
      <c r="DT105" s="263"/>
      <c r="DU105" s="263"/>
      <c r="DV105" s="263"/>
      <c r="DW105" s="263"/>
      <c r="DX105" s="263"/>
      <c r="DY105" s="263"/>
      <c r="DZ105" s="263"/>
      <c r="EA105" s="263"/>
      <c r="EB105" s="263"/>
      <c r="EC105" s="263"/>
      <c r="ED105" s="263"/>
      <c r="EE105" s="263"/>
      <c r="EF105" s="263"/>
      <c r="EG105" s="263"/>
      <c r="EH105" s="263"/>
      <c r="EI105" s="263"/>
      <c r="EJ105" s="263"/>
      <c r="EK105" s="263"/>
      <c r="EL105" s="263"/>
      <c r="EM105" s="263"/>
      <c r="EN105" s="263"/>
      <c r="EO105" s="263"/>
      <c r="EP105" s="263"/>
      <c r="EQ105" s="263"/>
      <c r="ER105" s="263"/>
      <c r="ES105" s="263"/>
      <c r="ET105" s="263"/>
      <c r="EU105" s="263"/>
      <c r="EV105" s="263"/>
      <c r="EW105" s="263"/>
      <c r="EX105" s="263"/>
      <c r="EY105" s="263"/>
      <c r="EZ105" s="263"/>
      <c r="FA105" s="263"/>
      <c r="FB105" s="263"/>
      <c r="FC105" s="263"/>
      <c r="FD105" s="263"/>
      <c r="FE105" s="263"/>
      <c r="FF105" s="263"/>
      <c r="FG105" s="263"/>
      <c r="FH105" s="263"/>
      <c r="FI105" s="263"/>
      <c r="FJ105" s="263"/>
      <c r="FK105" s="263"/>
      <c r="FL105" s="263"/>
      <c r="FM105" s="263"/>
      <c r="FN105" s="263"/>
      <c r="FO105" s="263"/>
      <c r="FP105" s="263"/>
      <c r="FQ105" s="263"/>
      <c r="FR105" s="263"/>
      <c r="FS105" s="263"/>
      <c r="FT105" s="263"/>
      <c r="FU105" s="263"/>
      <c r="FV105" s="263"/>
      <c r="FW105" s="263"/>
      <c r="FX105" s="263"/>
      <c r="FY105" s="263"/>
      <c r="FZ105" s="263"/>
      <c r="GA105" s="263"/>
      <c r="GB105" s="263"/>
      <c r="GC105" s="263"/>
      <c r="GD105" s="263"/>
      <c r="GE105" s="263"/>
      <c r="GF105" s="263"/>
      <c r="GG105" s="263"/>
      <c r="GH105" s="263"/>
      <c r="GI105" s="263"/>
      <c r="GJ105" s="263"/>
      <c r="GK105" s="263"/>
      <c r="GL105" s="263"/>
      <c r="GM105" s="263"/>
      <c r="GN105" s="263"/>
      <c r="GO105" s="263"/>
      <c r="GP105" s="263"/>
      <c r="GQ105" s="263"/>
      <c r="GR105" s="263"/>
      <c r="GS105" s="263"/>
      <c r="GT105" s="263"/>
      <c r="GU105" s="263"/>
      <c r="GV105" s="263"/>
      <c r="GW105" s="263"/>
      <c r="GX105" s="263"/>
      <c r="GY105" s="263"/>
      <c r="GZ105" s="263"/>
      <c r="HA105" s="263"/>
      <c r="HB105" s="263"/>
      <c r="HC105" s="263"/>
      <c r="HD105" s="263"/>
      <c r="HE105" s="263"/>
      <c r="HF105" s="263"/>
      <c r="HG105" s="263"/>
      <c r="HH105" s="263"/>
      <c r="HI105" s="263"/>
      <c r="HJ105" s="263"/>
      <c r="HK105" s="263"/>
      <c r="HL105" s="263"/>
      <c r="HM105" s="263"/>
      <c r="HN105" s="263"/>
      <c r="HO105" s="263"/>
      <c r="HP105" s="263"/>
      <c r="HQ105" s="263"/>
      <c r="HR105" s="263"/>
      <c r="HS105" s="263"/>
      <c r="HT105" s="263"/>
      <c r="HU105" s="263"/>
      <c r="HV105" s="263"/>
      <c r="HW105" s="263"/>
      <c r="HX105" s="263"/>
      <c r="HY105" s="263"/>
      <c r="HZ105" s="263"/>
      <c r="IA105" s="263"/>
      <c r="IB105" s="263"/>
      <c r="IC105" s="263"/>
      <c r="ID105" s="263"/>
      <c r="IE105" s="263"/>
      <c r="IF105" s="263"/>
      <c r="IG105" s="263"/>
      <c r="IH105" s="263"/>
      <c r="II105" s="263"/>
      <c r="IJ105" s="263"/>
      <c r="IK105" s="263"/>
      <c r="IL105" s="263"/>
      <c r="IM105" s="263"/>
      <c r="IN105" s="263"/>
      <c r="IO105" s="263"/>
      <c r="IP105" s="263"/>
      <c r="IQ105" s="263"/>
      <c r="IR105" s="263"/>
      <c r="IS105" s="263"/>
      <c r="IT105" s="263"/>
      <c r="IU105" s="263"/>
      <c r="IV105" s="263"/>
      <c r="IW105" s="263"/>
    </row>
    <row r="106" customFormat="false" ht="12.75" hidden="false" customHeight="true" outlineLevel="0" collapsed="false">
      <c r="A106" s="267"/>
      <c r="B106" s="267"/>
      <c r="C106" s="268" t="str">
        <f aca="false">C45</f>
        <v>S</v>
      </c>
      <c r="D106" s="268" t="str">
        <f aca="false">D45</f>
        <v>M</v>
      </c>
      <c r="E106" s="268" t="str">
        <f aca="false">E45</f>
        <v>T</v>
      </c>
      <c r="F106" s="268" t="str">
        <f aca="false">F45</f>
        <v>W</v>
      </c>
      <c r="G106" s="268" t="str">
        <f aca="false">G45</f>
        <v>R</v>
      </c>
      <c r="H106" s="268" t="str">
        <f aca="false">H45</f>
        <v>F</v>
      </c>
      <c r="I106" s="268" t="str">
        <f aca="false">I45</f>
        <v>S</v>
      </c>
      <c r="J106" s="268" t="str">
        <f aca="false">J45</f>
        <v>S</v>
      </c>
      <c r="K106" s="268" t="str">
        <f aca="false">K45</f>
        <v>M</v>
      </c>
      <c r="L106" s="268" t="str">
        <f aca="false">L45</f>
        <v>T</v>
      </c>
      <c r="M106" s="268" t="str">
        <f aca="false">M45</f>
        <v>W</v>
      </c>
      <c r="N106" s="268" t="str">
        <f aca="false">N45</f>
        <v>R</v>
      </c>
      <c r="O106" s="268" t="str">
        <f aca="false">O45</f>
        <v>F</v>
      </c>
      <c r="P106" s="268" t="str">
        <f aca="false">P45</f>
        <v>S</v>
      </c>
      <c r="Q106" s="268" t="str">
        <f aca="false">Q45</f>
        <v>S</v>
      </c>
      <c r="R106" s="268" t="str">
        <f aca="false">R45</f>
        <v>M</v>
      </c>
      <c r="S106" s="268" t="str">
        <f aca="false">S45</f>
        <v>T</v>
      </c>
      <c r="T106" s="268" t="str">
        <f aca="false">T45</f>
        <v>W</v>
      </c>
      <c r="U106" s="268" t="str">
        <f aca="false">U45</f>
        <v>R</v>
      </c>
      <c r="V106" s="268" t="str">
        <f aca="false">V45</f>
        <v>F</v>
      </c>
      <c r="W106" s="268" t="str">
        <f aca="false">W45</f>
        <v>S</v>
      </c>
      <c r="X106" s="268" t="str">
        <f aca="false">X45</f>
        <v>S</v>
      </c>
      <c r="Y106" s="268" t="str">
        <f aca="false">Y45</f>
        <v>M</v>
      </c>
      <c r="Z106" s="268" t="str">
        <f aca="false">Z45</f>
        <v>T</v>
      </c>
      <c r="AA106" s="268" t="str">
        <f aca="false">AA45</f>
        <v>W</v>
      </c>
      <c r="AB106" s="268" t="str">
        <f aca="false">AB45</f>
        <v>R</v>
      </c>
      <c r="AC106" s="268" t="str">
        <f aca="false">AC45</f>
        <v>F</v>
      </c>
      <c r="AD106" s="268" t="str">
        <f aca="false">AD45</f>
        <v>S</v>
      </c>
      <c r="AE106" s="268" t="str">
        <f aca="false">AE45</f>
        <v>S</v>
      </c>
      <c r="AF106" s="268" t="str">
        <f aca="false">AF45</f>
        <v>M</v>
      </c>
      <c r="AG106" s="268" t="str">
        <f aca="false">AG45</f>
        <v>T</v>
      </c>
      <c r="AH106" s="8"/>
      <c r="AI106" s="309"/>
      <c r="AJ106" s="310"/>
      <c r="AK106" s="8"/>
      <c r="AL106" s="87"/>
      <c r="AN106" s="8"/>
      <c r="AO106" s="8"/>
      <c r="AP106" s="8"/>
      <c r="AQ106" s="8"/>
      <c r="AR106" s="8"/>
      <c r="AS106" s="8"/>
    </row>
    <row r="107" customFormat="false" ht="12.75" hidden="false" customHeight="true" outlineLevel="0" collapsed="false">
      <c r="A107" s="271"/>
      <c r="B107" s="272" t="s">
        <v>420</v>
      </c>
      <c r="C107" s="273"/>
      <c r="D107" s="273"/>
      <c r="E107" s="273"/>
      <c r="F107" s="273"/>
      <c r="G107" s="273"/>
      <c r="H107" s="273"/>
      <c r="I107" s="273"/>
      <c r="J107" s="273"/>
      <c r="K107" s="273"/>
      <c r="L107" s="273"/>
      <c r="M107" s="273"/>
      <c r="N107" s="273"/>
      <c r="O107" s="273"/>
      <c r="P107" s="273"/>
      <c r="Q107" s="273"/>
      <c r="R107" s="273"/>
      <c r="S107" s="273"/>
      <c r="T107" s="273"/>
      <c r="U107" s="273"/>
      <c r="V107" s="273"/>
      <c r="W107" s="273"/>
      <c r="X107" s="273"/>
      <c r="Y107" s="273"/>
      <c r="Z107" s="273"/>
      <c r="AA107" s="273"/>
      <c r="AB107" s="273"/>
      <c r="AC107" s="273"/>
      <c r="AD107" s="273"/>
      <c r="AE107" s="273"/>
      <c r="AF107" s="273"/>
      <c r="AG107" s="274"/>
      <c r="AH107" s="87"/>
      <c r="AI107" s="145"/>
      <c r="AJ107" s="312"/>
      <c r="AK107" s="150"/>
      <c r="AL107" s="132"/>
      <c r="AM107" s="9"/>
    </row>
    <row r="108" customFormat="false" ht="12.75" hidden="false" customHeight="true" outlineLevel="0" collapsed="false">
      <c r="A108" s="218" t="s">
        <v>459</v>
      </c>
      <c r="B108" s="275" t="n">
        <f aca="false">SUM(C108:AG108)</f>
        <v>0</v>
      </c>
      <c r="C108" s="150"/>
      <c r="D108" s="150"/>
      <c r="E108" s="150"/>
      <c r="F108" s="150"/>
      <c r="G108" s="150"/>
      <c r="H108" s="150"/>
      <c r="I108" s="150"/>
      <c r="J108" s="150"/>
      <c r="K108" s="150"/>
      <c r="L108" s="150"/>
      <c r="M108" s="150"/>
      <c r="N108" s="150"/>
      <c r="O108" s="150"/>
      <c r="P108" s="150"/>
      <c r="Q108" s="150"/>
      <c r="R108" s="150"/>
      <c r="S108" s="150"/>
      <c r="T108" s="150"/>
      <c r="U108" s="150"/>
      <c r="V108" s="150"/>
      <c r="W108" s="150"/>
      <c r="X108" s="150"/>
      <c r="Y108" s="150"/>
      <c r="Z108" s="150"/>
      <c r="AA108" s="150"/>
      <c r="AB108" s="150"/>
      <c r="AC108" s="150"/>
      <c r="AD108" s="150"/>
      <c r="AE108" s="150"/>
      <c r="AF108" s="150"/>
      <c r="AG108" s="301"/>
      <c r="AH108" s="87"/>
      <c r="AJ108" s="87"/>
      <c r="AK108" s="150"/>
      <c r="AL108" s="132"/>
      <c r="AM108" s="9"/>
    </row>
    <row r="109" customFormat="false" ht="12.75" hidden="false" customHeight="true" outlineLevel="0" collapsed="false">
      <c r="A109" s="218" t="s">
        <v>461</v>
      </c>
      <c r="B109" s="275" t="n">
        <f aca="false">SUM(C109:AG109)</f>
        <v>0</v>
      </c>
      <c r="C109" s="150"/>
      <c r="D109" s="150"/>
      <c r="E109" s="150"/>
      <c r="F109" s="150"/>
      <c r="G109" s="150"/>
      <c r="H109" s="150"/>
      <c r="I109" s="150"/>
      <c r="J109" s="150"/>
      <c r="K109" s="150"/>
      <c r="L109" s="150"/>
      <c r="M109" s="150"/>
      <c r="N109" s="150"/>
      <c r="O109" s="150"/>
      <c r="P109" s="150"/>
      <c r="Q109" s="150"/>
      <c r="R109" s="150"/>
      <c r="S109" s="150"/>
      <c r="T109" s="150"/>
      <c r="U109" s="150"/>
      <c r="V109" s="150"/>
      <c r="W109" s="150"/>
      <c r="X109" s="150"/>
      <c r="Y109" s="150"/>
      <c r="Z109" s="150"/>
      <c r="AA109" s="150"/>
      <c r="AB109" s="150"/>
      <c r="AC109" s="150"/>
      <c r="AD109" s="150"/>
      <c r="AE109" s="150"/>
      <c r="AF109" s="150"/>
      <c r="AG109" s="301"/>
      <c r="AH109" s="87"/>
      <c r="AJ109" s="87"/>
      <c r="AK109" s="150"/>
      <c r="AL109" s="132"/>
      <c r="AM109" s="9"/>
    </row>
    <row r="110" customFormat="false" ht="12.75" hidden="false" customHeight="true" outlineLevel="0" collapsed="false">
      <c r="A110" s="218" t="s">
        <v>462</v>
      </c>
      <c r="B110" s="275" t="n">
        <f aca="false">SUM(C110:AG110)</f>
        <v>0</v>
      </c>
      <c r="C110" s="150"/>
      <c r="D110" s="150"/>
      <c r="E110" s="150"/>
      <c r="F110" s="150"/>
      <c r="G110" s="150"/>
      <c r="H110" s="150"/>
      <c r="I110" s="150"/>
      <c r="J110" s="150"/>
      <c r="K110" s="150"/>
      <c r="L110" s="150"/>
      <c r="M110" s="150"/>
      <c r="N110" s="150"/>
      <c r="O110" s="150"/>
      <c r="P110" s="150"/>
      <c r="Q110" s="150"/>
      <c r="R110" s="150"/>
      <c r="S110" s="150"/>
      <c r="T110" s="150"/>
      <c r="U110" s="150"/>
      <c r="V110" s="150"/>
      <c r="W110" s="150"/>
      <c r="X110" s="150"/>
      <c r="Y110" s="150"/>
      <c r="Z110" s="150"/>
      <c r="AA110" s="150"/>
      <c r="AB110" s="150"/>
      <c r="AC110" s="150"/>
      <c r="AD110" s="150"/>
      <c r="AE110" s="150"/>
      <c r="AF110" s="150"/>
      <c r="AG110" s="301"/>
      <c r="AH110" s="87"/>
      <c r="AJ110" s="87"/>
      <c r="AK110" s="150"/>
      <c r="AL110" s="132"/>
      <c r="AM110" s="9"/>
    </row>
    <row r="111" customFormat="false" ht="12.75" hidden="false" customHeight="true" outlineLevel="0" collapsed="false">
      <c r="A111" s="218" t="s">
        <v>463</v>
      </c>
      <c r="B111" s="275" t="n">
        <f aca="false">SUM(C111:AG111)</f>
        <v>0</v>
      </c>
      <c r="C111" s="150"/>
      <c r="D111" s="150"/>
      <c r="E111" s="150"/>
      <c r="F111" s="150"/>
      <c r="G111" s="150"/>
      <c r="H111" s="150"/>
      <c r="I111" s="150"/>
      <c r="J111" s="150"/>
      <c r="K111" s="150"/>
      <c r="L111" s="150"/>
      <c r="M111" s="150"/>
      <c r="N111" s="150"/>
      <c r="O111" s="150"/>
      <c r="P111" s="150"/>
      <c r="Q111" s="150"/>
      <c r="R111" s="150"/>
      <c r="S111" s="150"/>
      <c r="T111" s="150"/>
      <c r="U111" s="150"/>
      <c r="V111" s="150"/>
      <c r="W111" s="150"/>
      <c r="X111" s="150"/>
      <c r="Y111" s="150"/>
      <c r="Z111" s="150"/>
      <c r="AA111" s="150"/>
      <c r="AB111" s="150"/>
      <c r="AC111" s="150"/>
      <c r="AD111" s="150"/>
      <c r="AE111" s="150"/>
      <c r="AF111" s="150"/>
      <c r="AG111" s="301"/>
      <c r="AH111" s="87"/>
      <c r="AJ111" s="87"/>
      <c r="AK111" s="150"/>
      <c r="AL111" s="132"/>
      <c r="AM111" s="9"/>
    </row>
    <row r="112" customFormat="false" ht="12.75" hidden="false" customHeight="true" outlineLevel="0" collapsed="false">
      <c r="A112" s="218" t="s">
        <v>464</v>
      </c>
      <c r="B112" s="275" t="n">
        <f aca="false">SUM(C112:AG112)</f>
        <v>0</v>
      </c>
      <c r="C112" s="150"/>
      <c r="D112" s="150"/>
      <c r="E112" s="150"/>
      <c r="F112" s="150"/>
      <c r="G112" s="150"/>
      <c r="H112" s="150"/>
      <c r="I112" s="150"/>
      <c r="J112" s="150"/>
      <c r="K112" s="150"/>
      <c r="L112" s="150"/>
      <c r="M112" s="150"/>
      <c r="N112" s="150"/>
      <c r="O112" s="150"/>
      <c r="P112" s="150"/>
      <c r="Q112" s="150"/>
      <c r="R112" s="150"/>
      <c r="S112" s="150"/>
      <c r="T112" s="150"/>
      <c r="U112" s="150"/>
      <c r="V112" s="150"/>
      <c r="W112" s="150"/>
      <c r="X112" s="150"/>
      <c r="Y112" s="150"/>
      <c r="Z112" s="150"/>
      <c r="AA112" s="150"/>
      <c r="AB112" s="150"/>
      <c r="AC112" s="150"/>
      <c r="AD112" s="150"/>
      <c r="AE112" s="150"/>
      <c r="AF112" s="150"/>
      <c r="AG112" s="301"/>
      <c r="AH112" s="87"/>
      <c r="AJ112" s="87"/>
      <c r="AK112" s="150"/>
      <c r="AL112" s="132"/>
      <c r="AM112" s="9"/>
    </row>
    <row r="113" customFormat="false" ht="12.75" hidden="false" customHeight="true" outlineLevel="0" collapsed="false">
      <c r="A113" s="218" t="s">
        <v>466</v>
      </c>
      <c r="B113" s="275" t="n">
        <f aca="false">SUM(C113:AG113)</f>
        <v>0</v>
      </c>
      <c r="C113" s="150"/>
      <c r="D113" s="150"/>
      <c r="E113" s="150"/>
      <c r="F113" s="150"/>
      <c r="G113" s="150"/>
      <c r="H113" s="150"/>
      <c r="I113" s="150"/>
      <c r="J113" s="150"/>
      <c r="K113" s="150"/>
      <c r="L113" s="150"/>
      <c r="M113" s="150"/>
      <c r="N113" s="150"/>
      <c r="O113" s="150"/>
      <c r="P113" s="150"/>
      <c r="Q113" s="150"/>
      <c r="R113" s="150"/>
      <c r="S113" s="150"/>
      <c r="T113" s="150"/>
      <c r="U113" s="150"/>
      <c r="V113" s="150"/>
      <c r="W113" s="150"/>
      <c r="X113" s="150"/>
      <c r="Y113" s="150"/>
      <c r="Z113" s="150"/>
      <c r="AA113" s="150"/>
      <c r="AB113" s="150"/>
      <c r="AC113" s="150"/>
      <c r="AD113" s="150"/>
      <c r="AE113" s="150"/>
      <c r="AF113" s="150"/>
      <c r="AG113" s="301"/>
      <c r="AH113" s="87"/>
      <c r="AJ113" s="87"/>
      <c r="AK113" s="150"/>
      <c r="AL113" s="132"/>
      <c r="AM113" s="9"/>
    </row>
    <row r="114" customFormat="false" ht="12.75" hidden="false" customHeight="true" outlineLevel="0" collapsed="false">
      <c r="A114" s="218"/>
      <c r="B114" s="275"/>
      <c r="C114" s="150"/>
      <c r="D114" s="150"/>
      <c r="E114" s="150"/>
      <c r="F114" s="150"/>
      <c r="G114" s="150"/>
      <c r="H114" s="150"/>
      <c r="I114" s="150"/>
      <c r="J114" s="150"/>
      <c r="K114" s="150"/>
      <c r="L114" s="150"/>
      <c r="M114" s="150"/>
      <c r="N114" s="150"/>
      <c r="O114" s="150"/>
      <c r="P114" s="150"/>
      <c r="Q114" s="150"/>
      <c r="R114" s="150"/>
      <c r="S114" s="150"/>
      <c r="T114" s="150"/>
      <c r="U114" s="150"/>
      <c r="V114" s="150"/>
      <c r="W114" s="150"/>
      <c r="X114" s="150"/>
      <c r="Y114" s="150"/>
      <c r="Z114" s="150"/>
      <c r="AA114" s="150"/>
      <c r="AB114" s="150"/>
      <c r="AC114" s="150"/>
      <c r="AD114" s="150"/>
      <c r="AE114" s="150"/>
      <c r="AF114" s="150"/>
      <c r="AG114" s="301"/>
      <c r="AH114" s="87"/>
      <c r="AJ114" s="87"/>
      <c r="AK114" s="150"/>
      <c r="AL114" s="132"/>
      <c r="AM114" s="9"/>
    </row>
    <row r="115" customFormat="false" ht="12.75" hidden="false" customHeight="true" outlineLevel="0" collapsed="false">
      <c r="A115" s="218"/>
      <c r="B115" s="275"/>
      <c r="C115" s="150"/>
      <c r="D115" s="150"/>
      <c r="E115" s="150"/>
      <c r="F115" s="150"/>
      <c r="G115" s="150"/>
      <c r="H115" s="150"/>
      <c r="I115" s="150"/>
      <c r="J115" s="150"/>
      <c r="K115" s="150"/>
      <c r="L115" s="150"/>
      <c r="M115" s="150"/>
      <c r="N115" s="150"/>
      <c r="O115" s="150"/>
      <c r="P115" s="150"/>
      <c r="Q115" s="150"/>
      <c r="R115" s="150"/>
      <c r="S115" s="150"/>
      <c r="T115" s="150"/>
      <c r="U115" s="150"/>
      <c r="V115" s="150"/>
      <c r="W115" s="150"/>
      <c r="X115" s="150"/>
      <c r="Y115" s="150"/>
      <c r="Z115" s="150"/>
      <c r="AA115" s="150"/>
      <c r="AB115" s="150"/>
      <c r="AC115" s="150"/>
      <c r="AD115" s="150"/>
      <c r="AE115" s="150"/>
      <c r="AF115" s="150"/>
      <c r="AG115" s="301"/>
      <c r="AH115" s="87"/>
      <c r="AJ115" s="87"/>
      <c r="AK115" s="150"/>
      <c r="AL115" s="132"/>
      <c r="AM115" s="9"/>
    </row>
    <row r="116" customFormat="false" ht="12.75" hidden="false" customHeight="true" outlineLevel="0" collapsed="false">
      <c r="A116" s="218"/>
      <c r="B116" s="275"/>
      <c r="C116" s="150"/>
      <c r="D116" s="150"/>
      <c r="E116" s="150"/>
      <c r="F116" s="150"/>
      <c r="G116" s="150"/>
      <c r="H116" s="150"/>
      <c r="I116" s="150"/>
      <c r="J116" s="150"/>
      <c r="K116" s="150"/>
      <c r="L116" s="150"/>
      <c r="M116" s="150"/>
      <c r="N116" s="150"/>
      <c r="O116" s="150"/>
      <c r="P116" s="150"/>
      <c r="Q116" s="150"/>
      <c r="R116" s="150"/>
      <c r="S116" s="150"/>
      <c r="T116" s="150"/>
      <c r="U116" s="150"/>
      <c r="V116" s="150"/>
      <c r="W116" s="150"/>
      <c r="X116" s="150"/>
      <c r="Y116" s="150"/>
      <c r="Z116" s="150"/>
      <c r="AA116" s="150"/>
      <c r="AB116" s="150"/>
      <c r="AC116" s="150"/>
      <c r="AD116" s="150"/>
      <c r="AE116" s="150"/>
      <c r="AF116" s="150"/>
      <c r="AG116" s="301"/>
      <c r="AH116" s="87"/>
      <c r="AJ116" s="87"/>
      <c r="AK116" s="150"/>
      <c r="AL116" s="132"/>
      <c r="AM116" s="9"/>
    </row>
    <row r="117" customFormat="false" ht="12.75" hidden="false" customHeight="true" outlineLevel="0" collapsed="false">
      <c r="A117" s="218"/>
      <c r="B117" s="275"/>
      <c r="C117" s="150"/>
      <c r="D117" s="150"/>
      <c r="E117" s="150"/>
      <c r="F117" s="150"/>
      <c r="G117" s="150"/>
      <c r="H117" s="150"/>
      <c r="I117" s="150"/>
      <c r="J117" s="150"/>
      <c r="K117" s="150"/>
      <c r="L117" s="150"/>
      <c r="M117" s="150"/>
      <c r="N117" s="150"/>
      <c r="O117" s="150"/>
      <c r="P117" s="150"/>
      <c r="Q117" s="150"/>
      <c r="R117" s="150"/>
      <c r="S117" s="150"/>
      <c r="T117" s="150"/>
      <c r="U117" s="150"/>
      <c r="V117" s="150"/>
      <c r="W117" s="150"/>
      <c r="X117" s="150"/>
      <c r="Y117" s="150"/>
      <c r="Z117" s="150"/>
      <c r="AA117" s="150"/>
      <c r="AB117" s="150"/>
      <c r="AC117" s="150"/>
      <c r="AD117" s="150"/>
      <c r="AE117" s="150"/>
      <c r="AF117" s="150"/>
      <c r="AG117" s="301"/>
      <c r="AH117" s="87"/>
      <c r="AJ117" s="87"/>
      <c r="AK117" s="150"/>
      <c r="AL117" s="132"/>
      <c r="AM117" s="9"/>
    </row>
    <row r="118" customFormat="false" ht="12.75" hidden="false" customHeight="true" outlineLevel="0" collapsed="false">
      <c r="A118" s="313" t="s">
        <v>469</v>
      </c>
      <c r="B118" s="304" t="n">
        <f aca="false">SUM(B108:B117)</f>
        <v>0</v>
      </c>
      <c r="C118" s="314"/>
      <c r="D118" s="314"/>
      <c r="E118" s="314"/>
      <c r="F118" s="314"/>
      <c r="G118" s="314"/>
      <c r="H118" s="314"/>
      <c r="I118" s="314"/>
      <c r="J118" s="314"/>
      <c r="K118" s="314"/>
      <c r="L118" s="314"/>
      <c r="M118" s="314"/>
      <c r="N118" s="314"/>
      <c r="O118" s="314"/>
      <c r="P118" s="314"/>
      <c r="Q118" s="314"/>
      <c r="R118" s="314"/>
      <c r="S118" s="314"/>
      <c r="T118" s="314"/>
      <c r="U118" s="314"/>
      <c r="V118" s="314"/>
      <c r="W118" s="314"/>
      <c r="X118" s="314"/>
      <c r="Y118" s="314"/>
      <c r="Z118" s="314"/>
      <c r="AA118" s="314"/>
      <c r="AB118" s="314"/>
      <c r="AC118" s="314"/>
      <c r="AD118" s="314"/>
      <c r="AE118" s="314"/>
      <c r="AF118" s="314"/>
      <c r="AG118" s="315"/>
      <c r="AH118" s="87"/>
      <c r="AJ118" s="87"/>
      <c r="AK118" s="150"/>
      <c r="AL118" s="132"/>
      <c r="AM118" s="9"/>
    </row>
    <row r="119" customFormat="false" ht="12.75" hidden="false" customHeight="true" outlineLevel="0" collapsed="false">
      <c r="A119" s="87"/>
      <c r="B119" s="308"/>
      <c r="AH119" s="87"/>
      <c r="AJ119" s="87"/>
      <c r="AK119" s="150"/>
      <c r="AL119" s="132"/>
      <c r="AM119" s="9"/>
    </row>
    <row r="120" customFormat="false" ht="12.75" hidden="false" customHeight="true" outlineLevel="0" collapsed="false">
      <c r="A120" s="87"/>
      <c r="B120" s="308"/>
      <c r="AH120" s="87"/>
      <c r="AJ120" s="87"/>
      <c r="AK120" s="150"/>
      <c r="AL120" s="132"/>
      <c r="AM120" s="9"/>
    </row>
    <row r="121" customFormat="false" ht="12.75" hidden="false" customHeight="true" outlineLevel="0" collapsed="false">
      <c r="A121" s="252" t="s">
        <v>470</v>
      </c>
      <c r="B121" s="252"/>
      <c r="AH121" s="87"/>
      <c r="AJ121" s="87"/>
      <c r="AK121" s="150"/>
      <c r="AL121" s="132"/>
      <c r="AM121" s="9"/>
    </row>
    <row r="122" customFormat="false" ht="12.75" hidden="false" customHeight="true" outlineLevel="0" collapsed="false">
      <c r="AK122" s="8"/>
      <c r="AL122" s="132"/>
      <c r="AM122" s="9"/>
    </row>
    <row r="123" customFormat="false" ht="12.75" hidden="false" customHeight="true" outlineLevel="0" collapsed="false">
      <c r="D123" s="140" t="s">
        <v>14</v>
      </c>
      <c r="AI123" s="8"/>
      <c r="AJ123" s="72"/>
      <c r="AK123" s="72"/>
      <c r="AL123" s="8"/>
      <c r="AM123" s="8"/>
    </row>
    <row r="124" customFormat="false" ht="12.75" hidden="false" customHeight="true" outlineLevel="0" collapsed="false">
      <c r="A124" s="316" t="s">
        <v>471</v>
      </c>
      <c r="B124" s="317"/>
      <c r="C124" s="318"/>
      <c r="D124" s="318"/>
      <c r="E124" s="319"/>
      <c r="G124" s="316" t="s">
        <v>472</v>
      </c>
      <c r="H124" s="316"/>
      <c r="I124" s="317"/>
      <c r="J124" s="318"/>
      <c r="K124" s="318"/>
      <c r="L124" s="319"/>
      <c r="M124" s="72"/>
      <c r="N124" s="72"/>
      <c r="O124" s="8"/>
      <c r="P124" s="8"/>
    </row>
    <row r="125" customFormat="false" ht="12.75" hidden="false" customHeight="true" outlineLevel="0" collapsed="false">
      <c r="A125" s="320" t="s">
        <v>321</v>
      </c>
      <c r="B125" s="256" t="s">
        <v>473</v>
      </c>
      <c r="C125" s="256"/>
      <c r="D125" s="256"/>
      <c r="E125" s="321" t="s">
        <v>474</v>
      </c>
      <c r="G125" s="320" t="s">
        <v>473</v>
      </c>
      <c r="H125" s="320"/>
      <c r="I125" s="320"/>
      <c r="J125" s="320"/>
      <c r="K125" s="320"/>
      <c r="L125" s="322" t="s">
        <v>474</v>
      </c>
      <c r="M125" s="72"/>
      <c r="N125" s="72"/>
      <c r="O125" s="8"/>
      <c r="P125" s="8"/>
    </row>
    <row r="126" customFormat="false" ht="12.75" hidden="false" customHeight="true" outlineLevel="0" collapsed="false">
      <c r="A126" s="323"/>
      <c r="B126" s="324"/>
      <c r="C126" s="87"/>
      <c r="D126" s="325"/>
      <c r="E126" s="326"/>
      <c r="G126" s="327"/>
      <c r="H126" s="324"/>
      <c r="I126" s="87"/>
      <c r="J126" s="8"/>
      <c r="K126" s="328"/>
      <c r="L126" s="326"/>
      <c r="M126" s="8"/>
      <c r="N126" s="8"/>
      <c r="O126" s="8"/>
      <c r="P126" s="8"/>
    </row>
    <row r="127" customFormat="false" ht="12.75" hidden="false" customHeight="true" outlineLevel="0" collapsed="false">
      <c r="A127" s="329"/>
      <c r="B127" s="87"/>
      <c r="C127" s="330"/>
      <c r="D127" s="325"/>
      <c r="E127" s="326"/>
      <c r="G127" s="331"/>
      <c r="H127" s="72"/>
      <c r="I127" s="332"/>
      <c r="J127" s="8"/>
      <c r="K127" s="328"/>
      <c r="L127" s="326"/>
      <c r="M127" s="8"/>
      <c r="N127" s="8"/>
      <c r="O127" s="8"/>
      <c r="P127" s="8"/>
    </row>
    <row r="128" customFormat="false" ht="12.75" hidden="false" customHeight="true" outlineLevel="0" collapsed="false">
      <c r="A128" s="329"/>
      <c r="B128" s="87"/>
      <c r="C128" s="330"/>
      <c r="D128" s="325"/>
      <c r="E128" s="326"/>
      <c r="G128" s="331"/>
      <c r="H128" s="87"/>
      <c r="I128" s="8"/>
      <c r="J128" s="8"/>
      <c r="K128" s="328"/>
      <c r="L128" s="326"/>
      <c r="M128" s="8"/>
      <c r="N128" s="8"/>
      <c r="O128" s="8"/>
      <c r="P128" s="8"/>
    </row>
    <row r="129" customFormat="false" ht="12.75" hidden="false" customHeight="true" outlineLevel="0" collapsed="false">
      <c r="A129" s="329"/>
      <c r="B129" s="87"/>
      <c r="C129" s="330"/>
      <c r="D129" s="325"/>
      <c r="E129" s="333"/>
      <c r="G129" s="331"/>
      <c r="H129" s="87"/>
      <c r="I129" s="8"/>
      <c r="J129" s="8"/>
      <c r="K129" s="325"/>
      <c r="L129" s="333"/>
      <c r="M129" s="8"/>
      <c r="N129" s="8"/>
      <c r="O129" s="8"/>
      <c r="P129" s="8"/>
    </row>
    <row r="130" customFormat="false" ht="12.75" hidden="false" customHeight="true" outlineLevel="0" collapsed="false">
      <c r="A130" s="329"/>
      <c r="B130" s="87"/>
      <c r="C130" s="330"/>
      <c r="D130" s="325"/>
      <c r="E130" s="326"/>
      <c r="G130" s="331"/>
      <c r="H130" s="87"/>
      <c r="I130" s="8"/>
      <c r="J130" s="8"/>
      <c r="K130" s="325"/>
      <c r="L130" s="326"/>
      <c r="M130" s="8"/>
      <c r="N130" s="8"/>
      <c r="O130" s="8"/>
      <c r="P130" s="8"/>
    </row>
    <row r="131" customFormat="false" ht="12.75" hidden="false" customHeight="true" outlineLevel="0" collapsed="false">
      <c r="A131" s="329"/>
      <c r="B131" s="87"/>
      <c r="C131" s="330"/>
      <c r="D131" s="325"/>
      <c r="E131" s="326"/>
      <c r="G131" s="331"/>
      <c r="H131" s="87"/>
      <c r="I131" s="8"/>
      <c r="J131" s="8"/>
      <c r="K131" s="325"/>
      <c r="L131" s="326"/>
      <c r="M131" s="8"/>
      <c r="N131" s="8"/>
      <c r="O131" s="8"/>
      <c r="P131" s="8"/>
    </row>
    <row r="132" customFormat="false" ht="12.75" hidden="false" customHeight="true" outlineLevel="0" collapsed="false">
      <c r="A132" s="329"/>
      <c r="B132" s="87"/>
      <c r="C132" s="330"/>
      <c r="D132" s="334"/>
      <c r="E132" s="333"/>
      <c r="G132" s="331"/>
      <c r="H132" s="8"/>
      <c r="I132" s="8"/>
      <c r="J132" s="8"/>
      <c r="K132" s="328"/>
      <c r="L132" s="333"/>
      <c r="M132" s="8"/>
      <c r="N132" s="8"/>
      <c r="O132" s="8"/>
      <c r="P132" s="8"/>
    </row>
    <row r="133" customFormat="false" ht="12.75" hidden="false" customHeight="true" outlineLevel="0" collapsed="false">
      <c r="A133" s="329"/>
      <c r="B133" s="87"/>
      <c r="C133" s="330"/>
      <c r="D133" s="334"/>
      <c r="E133" s="333"/>
      <c r="G133" s="331"/>
      <c r="H133" s="87"/>
      <c r="I133" s="8"/>
      <c r="J133" s="8"/>
      <c r="K133" s="325"/>
      <c r="L133" s="333"/>
      <c r="M133" s="8"/>
      <c r="N133" s="8"/>
      <c r="O133" s="8"/>
      <c r="P133" s="8"/>
    </row>
    <row r="134" customFormat="false" ht="12.75" hidden="false" customHeight="true" outlineLevel="0" collapsed="false">
      <c r="A134" s="329"/>
      <c r="B134" s="87"/>
      <c r="C134" s="330"/>
      <c r="D134" s="334"/>
      <c r="E134" s="326"/>
      <c r="G134" s="331"/>
      <c r="H134" s="87"/>
      <c r="I134" s="8"/>
      <c r="J134" s="8"/>
      <c r="K134" s="325"/>
      <c r="L134" s="326"/>
      <c r="M134" s="10"/>
      <c r="N134" s="9"/>
      <c r="O134" s="8"/>
      <c r="P134" s="8"/>
    </row>
    <row r="135" customFormat="false" ht="12.75" hidden="false" customHeight="true" outlineLevel="0" collapsed="false">
      <c r="A135" s="329"/>
      <c r="B135" s="87"/>
      <c r="C135" s="330"/>
      <c r="D135" s="325"/>
      <c r="E135" s="326"/>
      <c r="G135" s="331"/>
      <c r="H135" s="87"/>
      <c r="I135" s="8"/>
      <c r="J135" s="8"/>
      <c r="K135" s="325"/>
      <c r="L135" s="326"/>
      <c r="M135" s="10"/>
      <c r="N135" s="8"/>
      <c r="O135" s="8"/>
      <c r="P135" s="8"/>
    </row>
    <row r="136" customFormat="false" ht="12.75" hidden="false" customHeight="true" outlineLevel="0" collapsed="false">
      <c r="A136" s="329"/>
      <c r="B136" s="87"/>
      <c r="C136" s="330"/>
      <c r="D136" s="325"/>
      <c r="E136" s="326"/>
      <c r="G136" s="331"/>
      <c r="H136" s="87"/>
      <c r="I136" s="8"/>
      <c r="J136" s="8"/>
      <c r="K136" s="325"/>
      <c r="L136" s="326"/>
      <c r="M136" s="8"/>
      <c r="N136" s="10"/>
      <c r="O136" s="8"/>
      <c r="P136" s="8"/>
    </row>
    <row r="137" customFormat="false" ht="12.75" hidden="false" customHeight="true" outlineLevel="0" collapsed="false">
      <c r="A137" s="329"/>
      <c r="B137" s="87"/>
      <c r="C137" s="330"/>
      <c r="D137" s="325"/>
      <c r="E137" s="326"/>
      <c r="G137" s="331"/>
      <c r="H137" s="87"/>
      <c r="I137" s="8"/>
      <c r="J137" s="8"/>
      <c r="K137" s="325"/>
      <c r="L137" s="326"/>
      <c r="M137" s="8"/>
      <c r="N137" s="10"/>
      <c r="O137" s="8"/>
      <c r="P137" s="8"/>
    </row>
    <row r="138" customFormat="false" ht="12.75" hidden="false" customHeight="true" outlineLevel="0" collapsed="false">
      <c r="A138" s="329"/>
      <c r="B138" s="87"/>
      <c r="C138" s="330"/>
      <c r="D138" s="325"/>
      <c r="E138" s="326"/>
      <c r="F138" s="140" t="n">
        <f aca="false">SUM(E127:E138)</f>
        <v>0</v>
      </c>
      <c r="G138" s="331"/>
      <c r="H138" s="87"/>
      <c r="I138" s="8"/>
      <c r="J138" s="8"/>
      <c r="K138" s="325"/>
      <c r="L138" s="326"/>
      <c r="M138" s="8"/>
      <c r="N138" s="8"/>
      <c r="O138" s="8"/>
      <c r="P138" s="8"/>
    </row>
    <row r="139" customFormat="false" ht="12.75" hidden="false" customHeight="true" outlineLevel="0" collapsed="false">
      <c r="A139" s="329"/>
      <c r="B139" s="87"/>
      <c r="C139" s="335"/>
      <c r="D139" s="325"/>
      <c r="E139" s="326"/>
      <c r="G139" s="331"/>
      <c r="H139" s="87"/>
      <c r="I139" s="8"/>
      <c r="J139" s="8"/>
      <c r="K139" s="325"/>
      <c r="L139" s="326"/>
      <c r="M139" s="8"/>
      <c r="N139" s="8"/>
      <c r="O139" s="8"/>
      <c r="P139" s="8"/>
    </row>
    <row r="140" customFormat="false" ht="12.75" hidden="false" customHeight="true" outlineLevel="0" collapsed="false">
      <c r="A140" s="329"/>
      <c r="B140" s="8"/>
      <c r="C140" s="8"/>
      <c r="D140" s="325"/>
      <c r="E140" s="326"/>
      <c r="G140" s="331"/>
      <c r="H140" s="87"/>
      <c r="I140" s="8"/>
      <c r="J140" s="8"/>
      <c r="K140" s="325"/>
      <c r="L140" s="326"/>
      <c r="M140" s="8"/>
      <c r="N140" s="8"/>
      <c r="O140" s="8"/>
      <c r="P140" s="8"/>
    </row>
    <row r="141" customFormat="false" ht="12.75" hidden="false" customHeight="true" outlineLevel="0" collapsed="false">
      <c r="A141" s="329"/>
      <c r="B141" s="8"/>
      <c r="C141" s="8"/>
      <c r="D141" s="325"/>
      <c r="E141" s="326"/>
      <c r="G141" s="331"/>
      <c r="H141" s="87"/>
      <c r="I141" s="8"/>
      <c r="J141" s="8"/>
      <c r="K141" s="325"/>
      <c r="L141" s="326"/>
      <c r="M141" s="8"/>
      <c r="N141" s="8"/>
      <c r="O141" s="8"/>
      <c r="P141" s="8"/>
    </row>
    <row r="142" customFormat="false" ht="12.75" hidden="false" customHeight="true" outlineLevel="0" collapsed="false">
      <c r="A142" s="329"/>
      <c r="B142" s="87"/>
      <c r="C142" s="87"/>
      <c r="D142" s="325"/>
      <c r="E142" s="326"/>
      <c r="G142" s="331"/>
      <c r="H142" s="87"/>
      <c r="I142" s="8"/>
      <c r="J142" s="8"/>
      <c r="K142" s="325"/>
      <c r="L142" s="326"/>
      <c r="M142" s="8"/>
      <c r="N142" s="8"/>
      <c r="O142" s="8"/>
      <c r="P142" s="8"/>
    </row>
    <row r="143" customFormat="false" ht="12.75" hidden="false" customHeight="true" outlineLevel="0" collapsed="false">
      <c r="A143" s="329"/>
      <c r="B143" s="87"/>
      <c r="C143" s="87"/>
      <c r="D143" s="325"/>
      <c r="E143" s="326"/>
      <c r="G143" s="331"/>
      <c r="H143" s="87"/>
      <c r="I143" s="8"/>
      <c r="J143" s="8"/>
      <c r="K143" s="325"/>
      <c r="L143" s="326"/>
      <c r="M143" s="8"/>
      <c r="N143" s="8"/>
      <c r="O143" s="8"/>
      <c r="P143" s="8"/>
    </row>
    <row r="144" customFormat="false" ht="12.75" hidden="false" customHeight="true" outlineLevel="0" collapsed="false">
      <c r="A144" s="329"/>
      <c r="B144" s="87"/>
      <c r="C144" s="87"/>
      <c r="D144" s="325"/>
      <c r="E144" s="326"/>
      <c r="G144" s="331"/>
      <c r="H144" s="87"/>
      <c r="I144" s="8"/>
      <c r="J144" s="8"/>
      <c r="K144" s="325"/>
      <c r="L144" s="326"/>
      <c r="M144" s="8"/>
      <c r="N144" s="8"/>
      <c r="O144" s="8"/>
      <c r="P144" s="8"/>
    </row>
    <row r="145" customFormat="false" ht="12.75" hidden="false" customHeight="true" outlineLevel="0" collapsed="false">
      <c r="A145" s="329"/>
      <c r="B145" s="87"/>
      <c r="C145" s="87"/>
      <c r="D145" s="325"/>
      <c r="E145" s="326"/>
      <c r="G145" s="331"/>
      <c r="H145" s="87"/>
      <c r="I145" s="8"/>
      <c r="J145" s="8"/>
      <c r="K145" s="325"/>
      <c r="L145" s="326"/>
      <c r="M145" s="8"/>
      <c r="N145" s="8"/>
      <c r="O145" s="8"/>
      <c r="P145" s="8"/>
    </row>
    <row r="146" customFormat="false" ht="12.75" hidden="false" customHeight="true" outlineLevel="0" collapsed="false">
      <c r="A146" s="329"/>
      <c r="B146" s="87"/>
      <c r="C146" s="87"/>
      <c r="D146" s="325"/>
      <c r="E146" s="326"/>
      <c r="G146" s="331"/>
      <c r="H146" s="87"/>
      <c r="I146" s="8"/>
      <c r="J146" s="8"/>
      <c r="K146" s="325"/>
      <c r="L146" s="326"/>
      <c r="M146" s="8"/>
      <c r="N146" s="8"/>
      <c r="O146" s="8"/>
      <c r="P146" s="8"/>
    </row>
    <row r="147" customFormat="false" ht="12.75" hidden="false" customHeight="true" outlineLevel="0" collapsed="false">
      <c r="A147" s="329"/>
      <c r="B147" s="87"/>
      <c r="C147" s="87"/>
      <c r="D147" s="325"/>
      <c r="E147" s="326"/>
      <c r="G147" s="331"/>
      <c r="H147" s="87"/>
      <c r="I147" s="8"/>
      <c r="J147" s="8"/>
      <c r="K147" s="325"/>
      <c r="L147" s="326"/>
      <c r="M147" s="8"/>
      <c r="N147" s="8"/>
      <c r="O147" s="8"/>
      <c r="P147" s="8"/>
    </row>
    <row r="148" customFormat="false" ht="12.75" hidden="false" customHeight="true" outlineLevel="0" collapsed="false">
      <c r="A148" s="329"/>
      <c r="B148" s="87"/>
      <c r="C148" s="87"/>
      <c r="D148" s="325"/>
      <c r="E148" s="326"/>
      <c r="G148" s="331"/>
      <c r="H148" s="87"/>
      <c r="I148" s="8"/>
      <c r="J148" s="8"/>
      <c r="K148" s="325"/>
      <c r="L148" s="326"/>
      <c r="M148" s="8"/>
      <c r="N148" s="8"/>
      <c r="O148" s="8"/>
      <c r="P148" s="8"/>
    </row>
    <row r="149" customFormat="false" ht="12.75" hidden="false" customHeight="true" outlineLevel="0" collapsed="false">
      <c r="A149" s="329"/>
      <c r="B149" s="87"/>
      <c r="C149" s="87"/>
      <c r="D149" s="325"/>
      <c r="E149" s="326"/>
      <c r="G149" s="331"/>
      <c r="H149" s="87"/>
      <c r="I149" s="8"/>
      <c r="J149" s="8"/>
      <c r="K149" s="325"/>
      <c r="L149" s="326"/>
      <c r="M149" s="8"/>
      <c r="N149" s="8"/>
      <c r="O149" s="8"/>
      <c r="P149" s="8"/>
    </row>
    <row r="150" customFormat="false" ht="12.75" hidden="false" customHeight="true" outlineLevel="0" collapsed="false">
      <c r="A150" s="329"/>
      <c r="B150" s="87"/>
      <c r="C150" s="87"/>
      <c r="D150" s="325"/>
      <c r="E150" s="326"/>
      <c r="G150" s="331"/>
      <c r="H150" s="87"/>
      <c r="I150" s="8"/>
      <c r="J150" s="8"/>
      <c r="K150" s="325"/>
      <c r="L150" s="326"/>
      <c r="M150" s="8"/>
      <c r="N150" s="8"/>
      <c r="O150" s="8"/>
      <c r="P150" s="8"/>
    </row>
    <row r="151" customFormat="false" ht="12.75" hidden="false" customHeight="true" outlineLevel="0" collapsed="false">
      <c r="A151" s="329"/>
      <c r="B151" s="87"/>
      <c r="C151" s="87"/>
      <c r="D151" s="325"/>
      <c r="E151" s="326"/>
      <c r="G151" s="331"/>
      <c r="H151" s="87"/>
      <c r="I151" s="8"/>
      <c r="J151" s="8"/>
      <c r="K151" s="325"/>
      <c r="L151" s="326"/>
      <c r="M151" s="8"/>
      <c r="N151" s="8"/>
      <c r="O151" s="8"/>
      <c r="P151" s="8"/>
    </row>
    <row r="152" customFormat="false" ht="12.75" hidden="false" customHeight="true" outlineLevel="0" collapsed="false">
      <c r="A152" s="329"/>
      <c r="B152" s="87"/>
      <c r="C152" s="87"/>
      <c r="D152" s="325"/>
      <c r="E152" s="326"/>
      <c r="G152" s="331"/>
      <c r="H152" s="87"/>
      <c r="I152" s="8"/>
      <c r="J152" s="8"/>
      <c r="K152" s="325"/>
      <c r="L152" s="326"/>
      <c r="M152" s="8"/>
      <c r="N152" s="8"/>
      <c r="O152" s="8"/>
      <c r="P152" s="8"/>
    </row>
    <row r="153" customFormat="false" ht="12.75" hidden="false" customHeight="true" outlineLevel="0" collapsed="false">
      <c r="A153" s="329"/>
      <c r="B153" s="87"/>
      <c r="C153" s="87"/>
      <c r="D153" s="325"/>
      <c r="E153" s="326"/>
      <c r="G153" s="331"/>
      <c r="H153" s="87"/>
      <c r="I153" s="8"/>
      <c r="J153" s="8"/>
      <c r="K153" s="325"/>
      <c r="L153" s="326"/>
      <c r="M153" s="8"/>
      <c r="N153" s="8"/>
      <c r="O153" s="8"/>
      <c r="P153" s="8"/>
    </row>
    <row r="154" customFormat="false" ht="12.75" hidden="false" customHeight="true" outlineLevel="0" collapsed="false">
      <c r="A154" s="329"/>
      <c r="B154" s="87"/>
      <c r="C154" s="87"/>
      <c r="D154" s="325"/>
      <c r="E154" s="326"/>
      <c r="G154" s="331"/>
      <c r="H154" s="87"/>
      <c r="I154" s="8"/>
      <c r="J154" s="8"/>
      <c r="K154" s="325"/>
      <c r="L154" s="326"/>
      <c r="M154" s="8"/>
      <c r="N154" s="8"/>
      <c r="O154" s="8"/>
      <c r="P154" s="8"/>
    </row>
    <row r="155" customFormat="false" ht="12.75" hidden="false" customHeight="true" outlineLevel="0" collapsed="false">
      <c r="A155" s="329"/>
      <c r="B155" s="87"/>
      <c r="C155" s="87"/>
      <c r="D155" s="325"/>
      <c r="E155" s="326"/>
      <c r="G155" s="331"/>
      <c r="H155" s="87"/>
      <c r="I155" s="8"/>
      <c r="J155" s="8"/>
      <c r="K155" s="325"/>
      <c r="L155" s="326"/>
      <c r="M155" s="8"/>
      <c r="N155" s="8"/>
      <c r="O155" s="8"/>
      <c r="P155" s="8"/>
    </row>
    <row r="156" customFormat="false" ht="12.75" hidden="false" customHeight="true" outlineLevel="0" collapsed="false">
      <c r="A156" s="329"/>
      <c r="B156" s="87"/>
      <c r="C156" s="87"/>
      <c r="D156" s="325"/>
      <c r="E156" s="326"/>
      <c r="G156" s="331"/>
      <c r="H156" s="87"/>
      <c r="I156" s="8"/>
      <c r="J156" s="8"/>
      <c r="K156" s="325"/>
      <c r="L156" s="326"/>
      <c r="M156" s="8"/>
      <c r="N156" s="8"/>
      <c r="O156" s="8"/>
      <c r="P156" s="8"/>
    </row>
    <row r="157" customFormat="false" ht="12.75" hidden="false" customHeight="true" outlineLevel="0" collapsed="false">
      <c r="A157" s="329"/>
      <c r="B157" s="87"/>
      <c r="C157" s="87"/>
      <c r="D157" s="325"/>
      <c r="E157" s="326"/>
      <c r="G157" s="331"/>
      <c r="H157" s="87"/>
      <c r="I157" s="8"/>
      <c r="J157" s="8"/>
      <c r="K157" s="325"/>
      <c r="L157" s="326"/>
      <c r="M157" s="8"/>
      <c r="N157" s="8"/>
      <c r="O157" s="8"/>
      <c r="P157" s="8"/>
    </row>
    <row r="158" customFormat="false" ht="12.75" hidden="false" customHeight="true" outlineLevel="0" collapsed="false">
      <c r="A158" s="329"/>
      <c r="B158" s="87"/>
      <c r="C158" s="87"/>
      <c r="D158" s="325"/>
      <c r="E158" s="336"/>
      <c r="G158" s="331"/>
      <c r="H158" s="87"/>
      <c r="I158" s="8"/>
      <c r="J158" s="8"/>
      <c r="K158" s="325"/>
      <c r="L158" s="336"/>
      <c r="M158" s="8"/>
      <c r="N158" s="8"/>
      <c r="O158" s="8"/>
      <c r="P158" s="8"/>
    </row>
    <row r="159" customFormat="false" ht="12.75" hidden="false" customHeight="true" outlineLevel="0" collapsed="false">
      <c r="A159" s="337"/>
      <c r="B159" s="87"/>
      <c r="C159" s="87"/>
      <c r="D159" s="338" t="s">
        <v>475</v>
      </c>
      <c r="E159" s="339" t="n">
        <f aca="false">SUM(E126:E158)</f>
        <v>0</v>
      </c>
      <c r="G159" s="337"/>
      <c r="H159" s="87"/>
      <c r="I159" s="8"/>
      <c r="J159" s="8"/>
      <c r="K159" s="338" t="s">
        <v>476</v>
      </c>
      <c r="L159" s="339" t="n">
        <f aca="false">SUM(L126:L158)</f>
        <v>0</v>
      </c>
      <c r="M159" s="8"/>
      <c r="N159" s="8"/>
      <c r="O159" s="8"/>
      <c r="P159" s="8"/>
    </row>
    <row r="160" customFormat="false" ht="12.75" hidden="false" customHeight="true" outlineLevel="0" collapsed="false">
      <c r="A160" s="340"/>
      <c r="B160" s="341"/>
      <c r="C160" s="341"/>
      <c r="D160" s="341"/>
      <c r="E160" s="342"/>
      <c r="G160" s="340"/>
      <c r="H160" s="341"/>
      <c r="I160" s="341"/>
      <c r="J160" s="341"/>
      <c r="K160" s="341"/>
      <c r="L160" s="342"/>
      <c r="M160" s="8"/>
      <c r="N160" s="8"/>
      <c r="O160" s="8"/>
      <c r="P160" s="8"/>
    </row>
    <row r="161" customFormat="false" ht="12.75" hidden="false" customHeight="true" outlineLevel="0" collapsed="false">
      <c r="AJ161" s="8"/>
      <c r="AK161" s="8"/>
      <c r="AL161" s="8"/>
      <c r="AM161" s="8"/>
    </row>
    <row r="162" customFormat="false" ht="12.75" hidden="false" customHeight="true" outlineLevel="0" collapsed="false">
      <c r="AJ162" s="8"/>
      <c r="AK162" s="8"/>
      <c r="AL162" s="8"/>
      <c r="AM162" s="8"/>
    </row>
    <row r="163" customFormat="false" ht="12.75" hidden="false" customHeight="true" outlineLevel="0" collapsed="false">
      <c r="A163" s="316" t="s">
        <v>477</v>
      </c>
      <c r="B163" s="318"/>
      <c r="C163" s="318"/>
      <c r="D163" s="318"/>
      <c r="E163" s="319"/>
      <c r="AJ163" s="8"/>
      <c r="AK163" s="8"/>
      <c r="AL163" s="8"/>
      <c r="AM163" s="8"/>
    </row>
    <row r="164" customFormat="false" ht="12.75" hidden="false" customHeight="true" outlineLevel="0" collapsed="false">
      <c r="A164" s="320" t="s">
        <v>321</v>
      </c>
      <c r="B164" s="256" t="s">
        <v>473</v>
      </c>
      <c r="C164" s="256"/>
      <c r="D164" s="256"/>
      <c r="E164" s="321" t="s">
        <v>474</v>
      </c>
      <c r="AJ164" s="8"/>
      <c r="AK164" s="8"/>
      <c r="AL164" s="8"/>
      <c r="AM164" s="8"/>
    </row>
    <row r="165" customFormat="false" ht="12.75" hidden="false" customHeight="true" outlineLevel="0" collapsed="false">
      <c r="A165" s="343"/>
      <c r="B165" s="87"/>
      <c r="C165" s="444"/>
      <c r="D165" s="325"/>
      <c r="E165" s="326"/>
      <c r="AJ165" s="8"/>
      <c r="AK165" s="8"/>
      <c r="AL165" s="8"/>
      <c r="AM165" s="8"/>
    </row>
    <row r="166" customFormat="false" ht="12.75" hidden="false" customHeight="true" outlineLevel="0" collapsed="false">
      <c r="A166" s="343"/>
      <c r="B166" s="87"/>
      <c r="C166" s="332"/>
      <c r="D166" s="325"/>
      <c r="E166" s="333"/>
      <c r="AJ166" s="8"/>
      <c r="AK166" s="8"/>
      <c r="AL166" s="8"/>
      <c r="AM166" s="8"/>
    </row>
    <row r="167" customFormat="false" ht="12.75" hidden="false" customHeight="true" outlineLevel="0" collapsed="false">
      <c r="A167" s="343"/>
      <c r="B167" s="87"/>
      <c r="C167" s="87"/>
      <c r="D167" s="325"/>
      <c r="E167" s="326"/>
      <c r="AJ167" s="8"/>
      <c r="AK167" s="8"/>
      <c r="AL167" s="8"/>
      <c r="AM167" s="8"/>
    </row>
    <row r="168" customFormat="false" ht="12.75" hidden="false" customHeight="true" outlineLevel="0" collapsed="false">
      <c r="A168" s="343"/>
      <c r="B168" s="87"/>
      <c r="C168" s="87"/>
      <c r="D168" s="325"/>
      <c r="E168" s="333"/>
      <c r="AJ168" s="8"/>
      <c r="AK168" s="8"/>
      <c r="AL168" s="8"/>
      <c r="AM168" s="8"/>
    </row>
    <row r="169" customFormat="false" ht="12.75" hidden="false" customHeight="true" outlineLevel="0" collapsed="false">
      <c r="A169" s="343"/>
      <c r="B169" s="87"/>
      <c r="C169" s="324"/>
      <c r="D169" s="325"/>
      <c r="E169" s="326"/>
      <c r="AJ169" s="8"/>
      <c r="AK169" s="8"/>
      <c r="AL169" s="8"/>
      <c r="AM169" s="8"/>
    </row>
    <row r="170" customFormat="false" ht="12.75" hidden="false" customHeight="true" outlineLevel="0" collapsed="false">
      <c r="A170" s="343"/>
      <c r="B170" s="444"/>
      <c r="C170" s="444"/>
      <c r="D170" s="445"/>
      <c r="E170" s="326"/>
      <c r="AJ170" s="8"/>
      <c r="AK170" s="8"/>
      <c r="AL170" s="8"/>
      <c r="AM170" s="8"/>
    </row>
    <row r="171" customFormat="false" ht="12.75" hidden="false" customHeight="true" outlineLevel="0" collapsed="false">
      <c r="A171" s="343"/>
      <c r="B171" s="87"/>
      <c r="C171" s="332"/>
      <c r="D171" s="334"/>
      <c r="E171" s="333"/>
      <c r="AJ171" s="8"/>
      <c r="AK171" s="8"/>
      <c r="AL171" s="8"/>
      <c r="AM171" s="8"/>
    </row>
    <row r="172" customFormat="false" ht="12.75" hidden="false" customHeight="true" outlineLevel="0" collapsed="false">
      <c r="A172" s="343"/>
      <c r="B172" s="324"/>
      <c r="C172" s="446"/>
      <c r="D172" s="334"/>
      <c r="E172" s="333"/>
      <c r="AJ172" s="8"/>
      <c r="AK172" s="8"/>
      <c r="AL172" s="8"/>
      <c r="AM172" s="8"/>
    </row>
    <row r="173" customFormat="false" ht="12.75" hidden="false" customHeight="true" outlineLevel="0" collapsed="false">
      <c r="A173" s="343"/>
      <c r="B173" s="324"/>
      <c r="C173" s="87"/>
      <c r="D173" s="325"/>
      <c r="E173" s="326"/>
      <c r="AJ173" s="8"/>
      <c r="AK173" s="8"/>
      <c r="AL173" s="8"/>
      <c r="AM173" s="8"/>
    </row>
    <row r="174" customFormat="false" ht="12.75" hidden="false" customHeight="true" outlineLevel="0" collapsed="false">
      <c r="A174" s="343"/>
      <c r="B174" s="87"/>
      <c r="C174" s="87"/>
      <c r="D174" s="325"/>
      <c r="E174" s="326"/>
      <c r="AJ174" s="8"/>
      <c r="AK174" s="8"/>
      <c r="AL174" s="8"/>
      <c r="AM174" s="8"/>
    </row>
    <row r="175" customFormat="false" ht="12.75" hidden="false" customHeight="true" outlineLevel="0" collapsed="false">
      <c r="A175" s="343"/>
      <c r="B175" s="87"/>
      <c r="C175" s="87"/>
      <c r="D175" s="325"/>
      <c r="E175" s="333"/>
      <c r="AJ175" s="8"/>
      <c r="AK175" s="8"/>
      <c r="AL175" s="8"/>
      <c r="AM175" s="8"/>
    </row>
    <row r="176" customFormat="false" ht="12.75" hidden="false" customHeight="true" outlineLevel="0" collapsed="false">
      <c r="A176" s="343"/>
      <c r="B176" s="87"/>
      <c r="C176" s="87"/>
      <c r="D176" s="325"/>
      <c r="E176" s="326"/>
      <c r="AJ176" s="8"/>
      <c r="AK176" s="8"/>
      <c r="AL176" s="8"/>
      <c r="AM176" s="8"/>
    </row>
    <row r="177" customFormat="false" ht="12.75" hidden="false" customHeight="true" outlineLevel="0" collapsed="false">
      <c r="A177" s="343"/>
      <c r="B177" s="87"/>
      <c r="C177" s="87"/>
      <c r="D177" s="325"/>
      <c r="E177" s="326"/>
      <c r="AJ177" s="8"/>
      <c r="AK177" s="8"/>
      <c r="AL177" s="8"/>
      <c r="AM177" s="8"/>
    </row>
    <row r="178" customFormat="false" ht="12.75" hidden="false" customHeight="true" outlineLevel="0" collapsed="false">
      <c r="A178" s="343"/>
      <c r="B178" s="72"/>
      <c r="C178" s="332"/>
      <c r="D178" s="334"/>
      <c r="E178" s="333"/>
      <c r="AJ178" s="8"/>
      <c r="AK178" s="8"/>
      <c r="AL178" s="8"/>
      <c r="AM178" s="8"/>
    </row>
    <row r="179" customFormat="false" ht="12.75" hidden="false" customHeight="true" outlineLevel="0" collapsed="false">
      <c r="A179" s="343"/>
      <c r="B179" s="72"/>
      <c r="C179" s="332"/>
      <c r="D179" s="334"/>
      <c r="E179" s="333"/>
      <c r="AJ179" s="8"/>
      <c r="AK179" s="8"/>
      <c r="AL179" s="8"/>
      <c r="AM179" s="8"/>
    </row>
    <row r="180" customFormat="false" ht="12.75" hidden="false" customHeight="true" outlineLevel="0" collapsed="false">
      <c r="A180" s="343"/>
      <c r="B180" s="72"/>
      <c r="C180" s="332"/>
      <c r="D180" s="334"/>
      <c r="E180" s="326"/>
      <c r="AJ180" s="8"/>
      <c r="AK180" s="8"/>
      <c r="AL180" s="8"/>
      <c r="AM180" s="8"/>
    </row>
    <row r="181" customFormat="false" ht="12.75" hidden="false" customHeight="true" outlineLevel="0" collapsed="false">
      <c r="A181" s="343"/>
      <c r="B181" s="87"/>
      <c r="C181" s="87"/>
      <c r="D181" s="325"/>
      <c r="E181" s="326"/>
      <c r="AJ181" s="8"/>
      <c r="AK181" s="8"/>
      <c r="AL181" s="8"/>
      <c r="AM181" s="8"/>
    </row>
    <row r="182" customFormat="false" ht="12.75" hidden="false" customHeight="true" outlineLevel="0" collapsed="false">
      <c r="A182" s="343"/>
      <c r="B182" s="87"/>
      <c r="C182" s="87"/>
      <c r="D182" s="325"/>
      <c r="E182" s="326"/>
      <c r="AJ182" s="8"/>
      <c r="AK182" s="8"/>
      <c r="AL182" s="8"/>
      <c r="AM182" s="8"/>
    </row>
    <row r="183" customFormat="false" ht="12.75" hidden="false" customHeight="true" outlineLevel="0" collapsed="false">
      <c r="A183" s="343"/>
      <c r="B183" s="87"/>
      <c r="C183" s="87"/>
      <c r="D183" s="325"/>
      <c r="E183" s="326"/>
      <c r="AJ183" s="8"/>
      <c r="AK183" s="8"/>
      <c r="AL183" s="8"/>
      <c r="AM183" s="8"/>
    </row>
    <row r="184" customFormat="false" ht="12.75" hidden="false" customHeight="true" outlineLevel="0" collapsed="false">
      <c r="A184" s="343"/>
      <c r="B184" s="87"/>
      <c r="C184" s="87"/>
      <c r="D184" s="325"/>
      <c r="E184" s="336"/>
      <c r="AJ184" s="8"/>
      <c r="AK184" s="8"/>
      <c r="AL184" s="8"/>
      <c r="AM184" s="8"/>
    </row>
    <row r="185" customFormat="false" ht="12.75" hidden="false" customHeight="true" outlineLevel="0" collapsed="false">
      <c r="A185" s="346"/>
      <c r="B185" s="87"/>
      <c r="C185" s="87"/>
      <c r="D185" s="338" t="s">
        <v>478</v>
      </c>
      <c r="E185" s="339" t="n">
        <f aca="false">SUM(E165:E184)</f>
        <v>0</v>
      </c>
      <c r="AJ185" s="8"/>
      <c r="AK185" s="8"/>
      <c r="AL185" s="8"/>
      <c r="AM185" s="8"/>
    </row>
    <row r="186" customFormat="false" ht="12.75" hidden="false" customHeight="true" outlineLevel="0" collapsed="false">
      <c r="A186" s="347"/>
      <c r="B186" s="341"/>
      <c r="C186" s="341"/>
      <c r="D186" s="341"/>
      <c r="E186" s="342"/>
      <c r="AJ186" s="8"/>
      <c r="AK186" s="8"/>
      <c r="AL186" s="8"/>
      <c r="AM186" s="8"/>
    </row>
    <row r="187" customFormat="false" ht="12.75" hidden="false" customHeight="true" outlineLevel="0" collapsed="false">
      <c r="AJ187" s="8"/>
      <c r="AK187" s="8"/>
      <c r="AL187" s="8"/>
      <c r="AM187" s="8"/>
    </row>
    <row r="188" customFormat="false" ht="12.75" hidden="false" customHeight="true" outlineLevel="0" collapsed="false">
      <c r="AJ188" s="8"/>
      <c r="AK188" s="8"/>
      <c r="AL188" s="8"/>
      <c r="AM188" s="8"/>
    </row>
    <row r="189" customFormat="false" ht="12.75" hidden="false" customHeight="true" outlineLevel="0" collapsed="false">
      <c r="A189" s="348" t="s">
        <v>479</v>
      </c>
      <c r="B189" s="349"/>
      <c r="C189" s="349"/>
      <c r="D189" s="349"/>
      <c r="E189" s="349"/>
      <c r="F189" s="349"/>
      <c r="G189" s="349"/>
      <c r="H189" s="349"/>
      <c r="I189" s="349"/>
      <c r="J189" s="349"/>
      <c r="K189" s="349"/>
      <c r="L189" s="349"/>
      <c r="M189" s="350"/>
      <c r="O189" s="8"/>
      <c r="P189" s="8"/>
      <c r="Q189" s="8"/>
      <c r="R189" s="8"/>
    </row>
    <row r="190" customFormat="false" ht="12.75" hidden="false" customHeight="true" outlineLevel="0" collapsed="false">
      <c r="A190" s="351" t="s">
        <v>480</v>
      </c>
      <c r="B190" s="352" t="s">
        <v>321</v>
      </c>
      <c r="C190" s="353" t="s">
        <v>481</v>
      </c>
      <c r="D190" s="354" t="s">
        <v>482</v>
      </c>
      <c r="E190" s="355" t="s">
        <v>473</v>
      </c>
      <c r="F190" s="355"/>
      <c r="G190" s="355"/>
      <c r="H190" s="355"/>
      <c r="I190" s="355"/>
      <c r="J190" s="355"/>
      <c r="K190" s="355"/>
      <c r="L190" s="355"/>
      <c r="M190" s="356" t="s">
        <v>474</v>
      </c>
      <c r="O190" s="8"/>
      <c r="P190" s="8"/>
      <c r="Q190" s="8"/>
      <c r="R190" s="8"/>
    </row>
    <row r="191" customFormat="false" ht="12.75" hidden="false" customHeight="true" outlineLevel="0" collapsed="false">
      <c r="A191" s="357"/>
      <c r="B191" s="358"/>
      <c r="C191" s="359"/>
      <c r="D191" s="325"/>
      <c r="E191" s="87"/>
      <c r="F191" s="87"/>
      <c r="G191" s="87"/>
      <c r="H191" s="87"/>
      <c r="I191" s="87"/>
      <c r="J191" s="87"/>
      <c r="K191" s="87"/>
      <c r="L191" s="87"/>
      <c r="M191" s="360"/>
      <c r="O191" s="8"/>
      <c r="P191" s="8"/>
      <c r="Q191" s="8"/>
      <c r="R191" s="8"/>
    </row>
    <row r="192" customFormat="false" ht="12.75" hidden="false" customHeight="true" outlineLevel="0" collapsed="false">
      <c r="A192" s="357"/>
      <c r="B192" s="358"/>
      <c r="C192" s="359"/>
      <c r="D192" s="325"/>
      <c r="E192" s="87"/>
      <c r="F192" s="87"/>
      <c r="G192" s="87"/>
      <c r="H192" s="87"/>
      <c r="I192" s="87"/>
      <c r="J192" s="87"/>
      <c r="K192" s="87"/>
      <c r="L192" s="87"/>
      <c r="M192" s="360"/>
      <c r="O192" s="8"/>
      <c r="P192" s="8"/>
      <c r="Q192" s="8"/>
      <c r="R192" s="8"/>
    </row>
    <row r="193" customFormat="false" ht="12.75" hidden="false" customHeight="true" outlineLevel="0" collapsed="false">
      <c r="A193" s="357"/>
      <c r="B193" s="358"/>
      <c r="C193" s="359"/>
      <c r="D193" s="325"/>
      <c r="E193" s="87"/>
      <c r="F193" s="87"/>
      <c r="G193" s="87"/>
      <c r="H193" s="87"/>
      <c r="I193" s="87"/>
      <c r="J193" s="87"/>
      <c r="K193" s="87"/>
      <c r="L193" s="87"/>
      <c r="M193" s="360"/>
      <c r="O193" s="8"/>
      <c r="P193" s="8"/>
      <c r="Q193" s="8"/>
      <c r="R193" s="8"/>
    </row>
    <row r="194" customFormat="false" ht="12.75" hidden="false" customHeight="true" outlineLevel="0" collapsed="false">
      <c r="A194" s="357"/>
      <c r="B194" s="358"/>
      <c r="C194" s="359"/>
      <c r="D194" s="325"/>
      <c r="E194" s="87"/>
      <c r="F194" s="87"/>
      <c r="G194" s="87"/>
      <c r="H194" s="87"/>
      <c r="I194" s="87"/>
      <c r="J194" s="87"/>
      <c r="K194" s="87"/>
      <c r="L194" s="87"/>
      <c r="M194" s="360"/>
      <c r="O194" s="8"/>
      <c r="P194" s="8"/>
      <c r="Q194" s="8"/>
      <c r="R194" s="8"/>
    </row>
    <row r="195" customFormat="false" ht="12.75" hidden="false" customHeight="true" outlineLevel="0" collapsed="false">
      <c r="A195" s="357"/>
      <c r="B195" s="358"/>
      <c r="C195" s="359"/>
      <c r="D195" s="325"/>
      <c r="E195" s="87"/>
      <c r="F195" s="87"/>
      <c r="G195" s="87"/>
      <c r="H195" s="87"/>
      <c r="I195" s="87"/>
      <c r="J195" s="87"/>
      <c r="K195" s="87"/>
      <c r="L195" s="87"/>
      <c r="M195" s="360"/>
      <c r="O195" s="8"/>
      <c r="P195" s="8"/>
      <c r="Q195" s="8"/>
      <c r="R195" s="8"/>
    </row>
    <row r="196" customFormat="false" ht="12.75" hidden="false" customHeight="true" outlineLevel="0" collapsed="false">
      <c r="A196" s="357"/>
      <c r="B196" s="358"/>
      <c r="C196" s="359"/>
      <c r="D196" s="325"/>
      <c r="E196" s="87"/>
      <c r="F196" s="87"/>
      <c r="G196" s="87"/>
      <c r="H196" s="87"/>
      <c r="I196" s="87"/>
      <c r="J196" s="87"/>
      <c r="K196" s="87"/>
      <c r="L196" s="87"/>
      <c r="M196" s="360"/>
    </row>
    <row r="197" customFormat="false" ht="12.75" hidden="false" customHeight="true" outlineLevel="0" collapsed="false">
      <c r="A197" s="357"/>
      <c r="B197" s="358"/>
      <c r="C197" s="359"/>
      <c r="D197" s="325"/>
      <c r="E197" s="87"/>
      <c r="F197" s="87"/>
      <c r="G197" s="87"/>
      <c r="H197" s="87"/>
      <c r="I197" s="87"/>
      <c r="J197" s="87"/>
      <c r="K197" s="87"/>
      <c r="L197" s="87"/>
      <c r="M197" s="360"/>
    </row>
    <row r="198" customFormat="false" ht="12.75" hidden="false" customHeight="true" outlineLevel="0" collapsed="false">
      <c r="A198" s="357"/>
      <c r="B198" s="358"/>
      <c r="C198" s="359"/>
      <c r="D198" s="325"/>
      <c r="E198" s="87"/>
      <c r="F198" s="87"/>
      <c r="G198" s="87"/>
      <c r="H198" s="87"/>
      <c r="I198" s="87"/>
      <c r="J198" s="87"/>
      <c r="K198" s="87"/>
      <c r="L198" s="87"/>
      <c r="M198" s="360"/>
    </row>
    <row r="199" customFormat="false" ht="12.75" hidden="false" customHeight="true" outlineLevel="0" collapsed="false">
      <c r="A199" s="357"/>
      <c r="B199" s="358"/>
      <c r="C199" s="359"/>
      <c r="D199" s="325"/>
      <c r="E199" s="87"/>
      <c r="F199" s="87"/>
      <c r="G199" s="87"/>
      <c r="H199" s="87"/>
      <c r="I199" s="87"/>
      <c r="J199" s="87"/>
      <c r="K199" s="87"/>
      <c r="L199" s="87"/>
      <c r="M199" s="360"/>
    </row>
    <row r="200" customFormat="false" ht="12.75" hidden="false" customHeight="true" outlineLevel="0" collapsed="false">
      <c r="A200" s="357"/>
      <c r="B200" s="358"/>
      <c r="C200" s="359"/>
      <c r="D200" s="325"/>
      <c r="E200" s="87"/>
      <c r="F200" s="87"/>
      <c r="G200" s="87"/>
      <c r="H200" s="87"/>
      <c r="I200" s="87"/>
      <c r="J200" s="87"/>
      <c r="K200" s="87"/>
      <c r="L200" s="87"/>
      <c r="M200" s="360"/>
    </row>
    <row r="201" customFormat="false" ht="12.75" hidden="false" customHeight="true" outlineLevel="0" collapsed="false">
      <c r="A201" s="361"/>
      <c r="B201" s="358"/>
      <c r="C201" s="359"/>
      <c r="D201" s="325"/>
      <c r="E201" s="87"/>
      <c r="F201" s="87"/>
      <c r="G201" s="87"/>
      <c r="H201" s="87"/>
      <c r="I201" s="87"/>
      <c r="J201" s="87"/>
      <c r="K201" s="87"/>
      <c r="L201" s="87"/>
      <c r="M201" s="360"/>
    </row>
    <row r="202" customFormat="false" ht="12.75" hidden="false" customHeight="true" outlineLevel="0" collapsed="false">
      <c r="A202" s="361"/>
      <c r="B202" s="358"/>
      <c r="C202" s="359"/>
      <c r="D202" s="325"/>
      <c r="E202" s="87"/>
      <c r="F202" s="87"/>
      <c r="G202" s="87"/>
      <c r="H202" s="87"/>
      <c r="I202" s="87"/>
      <c r="J202" s="87"/>
      <c r="K202" s="87"/>
      <c r="L202" s="87"/>
      <c r="M202" s="360"/>
    </row>
    <row r="203" customFormat="false" ht="12.75" hidden="false" customHeight="true" outlineLevel="0" collapsed="false">
      <c r="A203" s="361"/>
      <c r="B203" s="358"/>
      <c r="C203" s="359"/>
      <c r="D203" s="325"/>
      <c r="E203" s="87"/>
      <c r="F203" s="87"/>
      <c r="G203" s="87"/>
      <c r="H203" s="87"/>
      <c r="I203" s="87"/>
      <c r="J203" s="87"/>
      <c r="K203" s="87"/>
      <c r="L203" s="87"/>
      <c r="M203" s="360"/>
    </row>
    <row r="204" customFormat="false" ht="12.75" hidden="false" customHeight="true" outlineLevel="0" collapsed="false">
      <c r="A204" s="361"/>
      <c r="B204" s="358"/>
      <c r="C204" s="359"/>
      <c r="D204" s="325"/>
      <c r="E204" s="87"/>
      <c r="F204" s="87"/>
      <c r="G204" s="87"/>
      <c r="H204" s="87"/>
      <c r="I204" s="87"/>
      <c r="J204" s="87"/>
      <c r="K204" s="87"/>
      <c r="L204" s="87"/>
      <c r="M204" s="360"/>
    </row>
    <row r="205" customFormat="false" ht="12.75" hidden="false" customHeight="true" outlineLevel="0" collapsed="false">
      <c r="A205" s="361"/>
      <c r="B205" s="358"/>
      <c r="C205" s="362"/>
      <c r="D205" s="325"/>
      <c r="E205" s="87"/>
      <c r="F205" s="87"/>
      <c r="G205" s="87"/>
      <c r="H205" s="87"/>
      <c r="I205" s="87"/>
      <c r="J205" s="87"/>
      <c r="K205" s="87"/>
      <c r="L205" s="87"/>
      <c r="M205" s="360"/>
    </row>
    <row r="206" customFormat="false" ht="12.75" hidden="false" customHeight="true" outlineLevel="0" collapsed="false">
      <c r="A206" s="361"/>
      <c r="B206" s="358"/>
      <c r="C206" s="362"/>
      <c r="D206" s="325"/>
      <c r="E206" s="87"/>
      <c r="F206" s="87"/>
      <c r="G206" s="87"/>
      <c r="H206" s="87"/>
      <c r="I206" s="87"/>
      <c r="J206" s="87"/>
      <c r="K206" s="87"/>
      <c r="L206" s="87"/>
      <c r="M206" s="360"/>
    </row>
    <row r="207" customFormat="false" ht="12.75" hidden="false" customHeight="true" outlineLevel="0" collapsed="false">
      <c r="A207" s="361"/>
      <c r="B207" s="358"/>
      <c r="C207" s="362"/>
      <c r="D207" s="325"/>
      <c r="E207" s="87"/>
      <c r="F207" s="87"/>
      <c r="G207" s="87"/>
      <c r="H207" s="87"/>
      <c r="I207" s="87"/>
      <c r="J207" s="87"/>
      <c r="K207" s="87"/>
      <c r="L207" s="87"/>
      <c r="M207" s="360"/>
    </row>
    <row r="208" customFormat="false" ht="12.75" hidden="false" customHeight="true" outlineLevel="0" collapsed="false">
      <c r="A208" s="361"/>
      <c r="B208" s="358"/>
      <c r="C208" s="363"/>
      <c r="D208" s="325"/>
      <c r="E208" s="87"/>
      <c r="F208" s="87"/>
      <c r="G208" s="87"/>
      <c r="H208" s="87"/>
      <c r="I208" s="87"/>
      <c r="J208" s="87"/>
      <c r="K208" s="87"/>
      <c r="L208" s="87"/>
      <c r="M208" s="360"/>
    </row>
    <row r="209" customFormat="false" ht="12.75" hidden="false" customHeight="true" outlineLevel="0" collapsed="false">
      <c r="A209" s="361"/>
      <c r="B209" s="358"/>
      <c r="C209" s="363"/>
      <c r="D209" s="325"/>
      <c r="E209" s="87"/>
      <c r="F209" s="87"/>
      <c r="G209" s="87"/>
      <c r="H209" s="87"/>
      <c r="I209" s="87"/>
      <c r="J209" s="87"/>
      <c r="K209" s="87"/>
      <c r="L209" s="87"/>
      <c r="M209" s="360"/>
    </row>
    <row r="210" customFormat="false" ht="12.75" hidden="false" customHeight="true" outlineLevel="0" collapsed="false">
      <c r="A210" s="361"/>
      <c r="B210" s="358"/>
      <c r="C210" s="363"/>
      <c r="D210" s="325"/>
      <c r="E210" s="87"/>
      <c r="F210" s="87"/>
      <c r="G210" s="87"/>
      <c r="H210" s="87"/>
      <c r="I210" s="87"/>
      <c r="J210" s="87"/>
      <c r="K210" s="87"/>
      <c r="L210" s="87"/>
      <c r="M210" s="360"/>
    </row>
    <row r="211" customFormat="false" ht="12.75" hidden="false" customHeight="true" outlineLevel="0" collapsed="false">
      <c r="A211" s="361"/>
      <c r="B211" s="358"/>
      <c r="C211" s="363"/>
      <c r="D211" s="325"/>
      <c r="E211" s="87"/>
      <c r="F211" s="87"/>
      <c r="G211" s="87"/>
      <c r="H211" s="87"/>
      <c r="I211" s="87"/>
      <c r="J211" s="87"/>
      <c r="K211" s="87"/>
      <c r="L211" s="87"/>
      <c r="M211" s="360"/>
    </row>
    <row r="212" customFormat="false" ht="12.75" hidden="false" customHeight="true" outlineLevel="0" collapsed="false">
      <c r="A212" s="361"/>
      <c r="B212" s="358"/>
      <c r="C212" s="363"/>
      <c r="D212" s="325"/>
      <c r="E212" s="87"/>
      <c r="F212" s="87"/>
      <c r="G212" s="87"/>
      <c r="H212" s="87"/>
      <c r="I212" s="87"/>
      <c r="J212" s="87"/>
      <c r="K212" s="87"/>
      <c r="L212" s="87"/>
      <c r="M212" s="360"/>
    </row>
    <row r="213" customFormat="false" ht="12.75" hidden="false" customHeight="true" outlineLevel="0" collapsed="false">
      <c r="A213" s="361"/>
      <c r="B213" s="358"/>
      <c r="C213" s="363"/>
      <c r="D213" s="325"/>
      <c r="E213" s="87"/>
      <c r="F213" s="87"/>
      <c r="G213" s="87"/>
      <c r="H213" s="87"/>
      <c r="I213" s="87"/>
      <c r="J213" s="87"/>
      <c r="K213" s="87"/>
      <c r="L213" s="87"/>
      <c r="M213" s="360"/>
    </row>
    <row r="214" customFormat="false" ht="12.75" hidden="false" customHeight="true" outlineLevel="0" collapsed="false">
      <c r="A214" s="361"/>
      <c r="B214" s="358"/>
      <c r="C214" s="364"/>
      <c r="D214" s="325"/>
      <c r="E214" s="87"/>
      <c r="F214" s="87"/>
      <c r="G214" s="87"/>
      <c r="H214" s="87"/>
      <c r="I214" s="87"/>
      <c r="J214" s="87"/>
      <c r="K214" s="87"/>
      <c r="L214" s="338" t="s">
        <v>483</v>
      </c>
      <c r="M214" s="365" t="n">
        <f aca="false">SUM(M191:M213)</f>
        <v>0</v>
      </c>
    </row>
    <row r="215" customFormat="false" ht="12.75" hidden="false" customHeight="true" outlineLevel="0" collapsed="false">
      <c r="A215" s="366"/>
      <c r="B215" s="367"/>
      <c r="C215" s="341"/>
      <c r="D215" s="341"/>
      <c r="E215" s="341"/>
      <c r="F215" s="341"/>
      <c r="G215" s="341"/>
      <c r="H215" s="341"/>
      <c r="I215" s="341"/>
      <c r="J215" s="341"/>
      <c r="K215" s="341"/>
      <c r="L215" s="341"/>
      <c r="M215" s="342"/>
    </row>
    <row r="216" customFormat="false" ht="12.75" hidden="false" customHeight="true" outlineLevel="0" collapsed="false"/>
    <row r="217" customFormat="false" ht="12.75" hidden="false" customHeight="true" outlineLevel="0" collapsed="false"/>
    <row r="218" customFormat="false" ht="12.75" hidden="false" customHeight="true" outlineLevel="0" collapsed="false">
      <c r="A218" s="368" t="s">
        <v>496</v>
      </c>
      <c r="B218" s="369"/>
      <c r="C218" s="369"/>
      <c r="D218" s="369"/>
      <c r="E218" s="369"/>
      <c r="F218" s="370"/>
      <c r="G218" s="152"/>
      <c r="H218" s="152"/>
      <c r="I218" s="152"/>
      <c r="J218" s="152"/>
      <c r="K218" s="152"/>
      <c r="L218" s="152"/>
      <c r="M218" s="152"/>
      <c r="N218" s="152"/>
    </row>
    <row r="219" customFormat="false" ht="12.75" hidden="false" customHeight="true" outlineLevel="0" collapsed="false">
      <c r="A219" s="371" t="s">
        <v>480</v>
      </c>
      <c r="B219" s="372" t="s">
        <v>321</v>
      </c>
      <c r="C219" s="373" t="s">
        <v>481</v>
      </c>
      <c r="D219" s="374" t="s">
        <v>482</v>
      </c>
      <c r="E219" s="374"/>
      <c r="F219" s="375" t="s">
        <v>474</v>
      </c>
      <c r="G219" s="152"/>
      <c r="H219" s="152"/>
      <c r="I219" s="152"/>
      <c r="J219" s="152"/>
      <c r="K219" s="152"/>
      <c r="L219" s="152"/>
      <c r="M219" s="152"/>
      <c r="N219" s="152"/>
    </row>
    <row r="220" customFormat="false" ht="12.75" hidden="false" customHeight="true" outlineLevel="0" collapsed="false">
      <c r="A220" s="376"/>
      <c r="B220" s="358"/>
      <c r="C220" s="377"/>
      <c r="D220" s="87"/>
      <c r="E220" s="378"/>
      <c r="F220" s="379"/>
      <c r="G220" s="380"/>
      <c r="H220" s="380"/>
      <c r="I220" s="380"/>
      <c r="J220" s="380"/>
      <c r="K220" s="380"/>
      <c r="L220" s="380"/>
      <c r="M220" s="380"/>
      <c r="N220" s="380"/>
    </row>
    <row r="221" customFormat="false" ht="12.75" hidden="false" customHeight="true" outlineLevel="0" collapsed="false">
      <c r="A221" s="376"/>
      <c r="B221" s="358"/>
      <c r="C221" s="152"/>
      <c r="D221" s="381"/>
      <c r="E221" s="378"/>
      <c r="F221" s="382"/>
      <c r="G221" s="380"/>
      <c r="H221" s="380"/>
      <c r="I221" s="380"/>
      <c r="J221" s="380"/>
      <c r="K221" s="380"/>
      <c r="L221" s="380"/>
      <c r="M221" s="380"/>
      <c r="N221" s="380"/>
    </row>
    <row r="222" customFormat="false" ht="12.75" hidden="false" customHeight="true" outlineLevel="0" collapsed="false">
      <c r="A222" s="376"/>
      <c r="B222" s="358"/>
      <c r="C222" s="152"/>
      <c r="D222" s="381"/>
      <c r="E222" s="378"/>
      <c r="F222" s="383"/>
      <c r="G222" s="152"/>
      <c r="H222" s="152"/>
      <c r="I222" s="152"/>
      <c r="J222" s="152"/>
      <c r="K222" s="152"/>
      <c r="L222" s="152"/>
      <c r="M222" s="152"/>
      <c r="N222" s="152"/>
    </row>
    <row r="223" customFormat="false" ht="12.75" hidden="false" customHeight="true" outlineLevel="0" collapsed="false">
      <c r="A223" s="376"/>
      <c r="B223" s="358"/>
      <c r="C223" s="152"/>
      <c r="D223" s="381"/>
      <c r="E223" s="378"/>
      <c r="F223" s="383"/>
      <c r="G223" s="152"/>
      <c r="H223" s="152"/>
      <c r="I223" s="152"/>
      <c r="J223" s="152"/>
      <c r="K223" s="152"/>
      <c r="L223" s="152"/>
      <c r="M223" s="152"/>
      <c r="N223" s="152"/>
    </row>
    <row r="224" customFormat="false" ht="12.75" hidden="false" customHeight="true" outlineLevel="0" collapsed="false">
      <c r="A224" s="376"/>
      <c r="B224" s="358"/>
      <c r="C224" s="152"/>
      <c r="D224" s="381"/>
      <c r="E224" s="378"/>
      <c r="F224" s="383"/>
      <c r="G224" s="152"/>
      <c r="H224" s="152"/>
      <c r="I224" s="152"/>
      <c r="J224" s="152"/>
      <c r="K224" s="152"/>
      <c r="L224" s="152"/>
      <c r="M224" s="152"/>
      <c r="N224" s="152"/>
    </row>
    <row r="225" customFormat="false" ht="12.75" hidden="false" customHeight="true" outlineLevel="0" collapsed="false">
      <c r="A225" s="376"/>
      <c r="B225" s="358"/>
      <c r="C225" s="152"/>
      <c r="D225" s="381"/>
      <c r="E225" s="378"/>
      <c r="F225" s="383"/>
      <c r="G225" s="152"/>
      <c r="H225" s="152"/>
      <c r="I225" s="152"/>
      <c r="J225" s="152"/>
      <c r="K225" s="152"/>
      <c r="L225" s="152"/>
      <c r="M225" s="152"/>
      <c r="N225" s="152"/>
    </row>
    <row r="226" customFormat="false" ht="12.75" hidden="false" customHeight="true" outlineLevel="0" collapsed="false">
      <c r="A226" s="376"/>
      <c r="B226" s="358"/>
      <c r="C226" s="152"/>
      <c r="D226" s="381"/>
      <c r="E226" s="378"/>
      <c r="F226" s="383"/>
      <c r="G226" s="152"/>
      <c r="H226" s="152"/>
      <c r="I226" s="152"/>
      <c r="J226" s="152"/>
      <c r="K226" s="152"/>
      <c r="L226" s="152"/>
      <c r="M226" s="152"/>
      <c r="N226" s="152"/>
    </row>
    <row r="227" customFormat="false" ht="12.75" hidden="false" customHeight="true" outlineLevel="0" collapsed="false">
      <c r="A227" s="376"/>
      <c r="B227" s="358"/>
      <c r="C227" s="152"/>
      <c r="D227" s="381"/>
      <c r="E227" s="378"/>
      <c r="F227" s="383"/>
      <c r="G227" s="152"/>
      <c r="H227" s="152"/>
      <c r="I227" s="152"/>
      <c r="J227" s="152"/>
      <c r="K227" s="152"/>
      <c r="L227" s="152"/>
      <c r="M227" s="152"/>
      <c r="N227" s="152"/>
    </row>
    <row r="228" customFormat="false" ht="12.75" hidden="false" customHeight="true" outlineLevel="0" collapsed="false">
      <c r="A228" s="376"/>
      <c r="B228" s="358"/>
      <c r="C228" s="152"/>
      <c r="D228" s="381"/>
      <c r="E228" s="378"/>
      <c r="F228" s="383"/>
      <c r="G228" s="152"/>
      <c r="H228" s="152"/>
      <c r="I228" s="152"/>
      <c r="J228" s="152"/>
      <c r="K228" s="152"/>
      <c r="L228" s="152"/>
      <c r="M228" s="152"/>
      <c r="N228" s="152"/>
    </row>
    <row r="229" customFormat="false" ht="12.75" hidden="false" customHeight="true" outlineLevel="0" collapsed="false">
      <c r="A229" s="376"/>
      <c r="B229" s="358"/>
      <c r="C229" s="152"/>
      <c r="D229" s="381"/>
      <c r="E229" s="378"/>
      <c r="F229" s="383"/>
      <c r="G229" s="152"/>
      <c r="H229" s="152"/>
      <c r="I229" s="152"/>
      <c r="J229" s="152"/>
      <c r="K229" s="152"/>
      <c r="L229" s="152"/>
      <c r="M229" s="152"/>
      <c r="N229" s="152"/>
    </row>
    <row r="230" customFormat="false" ht="12.75" hidden="false" customHeight="true" outlineLevel="0" collapsed="false">
      <c r="A230" s="376"/>
      <c r="B230" s="358"/>
      <c r="C230" s="152"/>
      <c r="D230" s="381"/>
      <c r="E230" s="378"/>
      <c r="F230" s="383"/>
      <c r="G230" s="152"/>
      <c r="H230" s="152"/>
      <c r="I230" s="152"/>
      <c r="J230" s="152"/>
      <c r="K230" s="152"/>
      <c r="L230" s="152"/>
      <c r="M230" s="152"/>
      <c r="N230" s="152"/>
    </row>
    <row r="231" customFormat="false" ht="12.75" hidden="false" customHeight="true" outlineLevel="0" collapsed="false">
      <c r="A231" s="376"/>
      <c r="B231" s="358"/>
      <c r="C231" s="152"/>
      <c r="D231" s="381"/>
      <c r="E231" s="378"/>
      <c r="F231" s="383"/>
      <c r="G231" s="152"/>
      <c r="H231" s="152"/>
      <c r="I231" s="152"/>
      <c r="J231" s="152"/>
      <c r="K231" s="152"/>
      <c r="L231" s="152"/>
      <c r="M231" s="152"/>
      <c r="N231" s="152"/>
    </row>
    <row r="232" customFormat="false" ht="12.75" hidden="false" customHeight="true" outlineLevel="0" collapsed="false">
      <c r="A232" s="376"/>
      <c r="B232" s="358"/>
      <c r="C232" s="152"/>
      <c r="D232" s="381"/>
      <c r="E232" s="378"/>
      <c r="F232" s="383"/>
      <c r="G232" s="152"/>
      <c r="H232" s="152"/>
      <c r="I232" s="152"/>
      <c r="J232" s="152"/>
      <c r="K232" s="152"/>
      <c r="L232" s="152"/>
      <c r="M232" s="152"/>
      <c r="N232" s="152"/>
    </row>
    <row r="233" customFormat="false" ht="12.75" hidden="false" customHeight="true" outlineLevel="0" collapsed="false">
      <c r="A233" s="376"/>
      <c r="B233" s="358"/>
      <c r="C233" s="152"/>
      <c r="D233" s="381"/>
      <c r="E233" s="378"/>
      <c r="F233" s="383"/>
      <c r="G233" s="152"/>
      <c r="H233" s="152"/>
      <c r="I233" s="152"/>
      <c r="J233" s="152"/>
      <c r="K233" s="152"/>
      <c r="L233" s="152"/>
      <c r="M233" s="152"/>
      <c r="N233" s="152"/>
    </row>
    <row r="234" customFormat="false" ht="12.75" hidden="false" customHeight="true" outlineLevel="0" collapsed="false">
      <c r="A234" s="376"/>
      <c r="B234" s="358"/>
      <c r="C234" s="152"/>
      <c r="D234" s="381"/>
      <c r="E234" s="378"/>
      <c r="F234" s="383"/>
      <c r="G234" s="152"/>
      <c r="H234" s="152"/>
      <c r="I234" s="152"/>
      <c r="J234" s="152"/>
      <c r="K234" s="152"/>
      <c r="L234" s="152"/>
      <c r="M234" s="152"/>
      <c r="N234" s="152"/>
    </row>
    <row r="235" customFormat="false" ht="12.75" hidden="false" customHeight="true" outlineLevel="0" collapsed="false">
      <c r="A235" s="376"/>
      <c r="B235" s="358"/>
      <c r="C235" s="152"/>
      <c r="D235" s="381"/>
      <c r="E235" s="378"/>
      <c r="F235" s="383"/>
      <c r="G235" s="152"/>
      <c r="H235" s="152"/>
      <c r="I235" s="152"/>
      <c r="J235" s="152"/>
      <c r="K235" s="152"/>
      <c r="L235" s="152"/>
      <c r="M235" s="152"/>
      <c r="N235" s="152"/>
    </row>
    <row r="236" customFormat="false" ht="12.75" hidden="false" customHeight="true" outlineLevel="0" collapsed="false">
      <c r="A236" s="376"/>
      <c r="B236" s="358"/>
      <c r="C236" s="152"/>
      <c r="D236" s="381"/>
      <c r="E236" s="378"/>
      <c r="F236" s="383"/>
      <c r="G236" s="152"/>
      <c r="H236" s="152"/>
      <c r="I236" s="152"/>
      <c r="J236" s="152"/>
      <c r="K236" s="152"/>
      <c r="L236" s="152"/>
      <c r="M236" s="152"/>
      <c r="N236" s="152"/>
    </row>
    <row r="237" customFormat="false" ht="12.75" hidden="false" customHeight="true" outlineLevel="0" collapsed="false">
      <c r="A237" s="376"/>
      <c r="B237" s="358"/>
      <c r="C237" s="152"/>
      <c r="D237" s="381"/>
      <c r="E237" s="378"/>
      <c r="F237" s="383"/>
      <c r="G237" s="152"/>
      <c r="H237" s="152"/>
      <c r="I237" s="152"/>
      <c r="J237" s="152"/>
      <c r="K237" s="152"/>
      <c r="L237" s="152"/>
      <c r="M237" s="152"/>
      <c r="N237" s="152"/>
    </row>
    <row r="238" customFormat="false" ht="12.75" hidden="false" customHeight="true" outlineLevel="0" collapsed="false">
      <c r="A238" s="376"/>
      <c r="B238" s="358"/>
      <c r="C238" s="152"/>
      <c r="D238" s="152"/>
      <c r="E238" s="338" t="s">
        <v>485</v>
      </c>
      <c r="F238" s="384" t="n">
        <f aca="false">SUM(F219:F237)</f>
        <v>0</v>
      </c>
      <c r="G238" s="152"/>
      <c r="H238" s="152"/>
      <c r="I238" s="152"/>
      <c r="J238" s="152"/>
      <c r="K238" s="152"/>
      <c r="L238" s="152"/>
      <c r="M238" s="152"/>
      <c r="N238" s="152"/>
    </row>
    <row r="239" customFormat="false" ht="12.75" hidden="false" customHeight="true" outlineLevel="0" collapsed="false">
      <c r="A239" s="385"/>
      <c r="B239" s="386"/>
      <c r="C239" s="387"/>
      <c r="D239" s="387"/>
      <c r="E239" s="388"/>
      <c r="F239" s="389"/>
      <c r="G239" s="152"/>
      <c r="H239" s="152"/>
      <c r="I239" s="152"/>
      <c r="J239" s="152"/>
      <c r="K239" s="152"/>
      <c r="L239" s="152"/>
      <c r="M239" s="152"/>
      <c r="N239" s="152"/>
    </row>
    <row r="240" customFormat="false" ht="12.75" hidden="false" customHeight="true" outlineLevel="0" collapsed="false"/>
  </sheetData>
  <mergeCells count="11">
    <mergeCell ref="S6:T6"/>
    <mergeCell ref="K28:L28"/>
    <mergeCell ref="A41:B41"/>
    <mergeCell ref="AI42:AJ42"/>
    <mergeCell ref="A79:B79"/>
    <mergeCell ref="A121:B121"/>
    <mergeCell ref="B125:D125"/>
    <mergeCell ref="G125:K125"/>
    <mergeCell ref="B164:D164"/>
    <mergeCell ref="E190:L190"/>
    <mergeCell ref="D219:E219"/>
  </mergeCells>
  <printOptions headings="false" gridLines="false" gridLinesSet="true" horizontalCentered="true" verticalCentered="false"/>
  <pageMargins left="0.25" right="0.25" top="0.25" bottom="0.25" header="0.511811023622047" footer="0.25"/>
  <pageSetup paperSize="5" scale="100" fitToWidth="1" fitToHeight="1" pageOrder="downThenOver" orientation="landscape" blackAndWhite="false" draft="false" cellComments="none" horizontalDpi="300" verticalDpi="300" copies="1"/>
  <headerFooter differentFirst="false" differentOddEven="false">
    <oddHeader/>
    <oddFooter>&amp;L&amp;"Times New Roman,Italic"&amp;F/&amp;A  Prepared By: S. Mills (x3548)&amp;R&amp;"Times New Roman,Italic"&amp;D &amp;T</oddFooter>
  </headerFooter>
  <drawing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240"/>
  <sheetViews>
    <sheetView showFormulas="false" showGridLines="false" showRowColHeaders="true" showZeros="true" rightToLeft="false" tabSelected="false" showOutlineSymbols="true" defaultGridColor="true" view="normal" topLeftCell="A1" colorId="64" zoomScale="65" zoomScaleNormal="65" zoomScalePageLayoutView="100" workbookViewId="0">
      <pane xSplit="1" ySplit="5" topLeftCell="B6" activePane="bottomRight" state="frozen"/>
      <selection pane="topLeft" activeCell="A1" activeCellId="0" sqref="A1"/>
      <selection pane="topRight" activeCell="B1" activeCellId="0" sqref="B1"/>
      <selection pane="bottomLeft" activeCell="A6" activeCellId="0" sqref="A6"/>
      <selection pane="bottomRight" activeCell="Z47" activeCellId="0" sqref="Z47:Z73"/>
    </sheetView>
  </sheetViews>
  <sheetFormatPr defaultColWidth="9.13671875" defaultRowHeight="12.75" customHeight="true" zeroHeight="false" outlineLevelRow="0" outlineLevelCol="0"/>
  <cols>
    <col collapsed="false" customWidth="true" hidden="false" outlineLevel="0" max="1" min="1" style="140" width="23.85"/>
    <col collapsed="false" customWidth="true" hidden="false" outlineLevel="0" max="4" min="2" style="140" width="14.85"/>
    <col collapsed="false" customWidth="true" hidden="false" outlineLevel="0" max="5" min="5" style="140" width="17.28"/>
    <col collapsed="false" customWidth="true" hidden="false" outlineLevel="0" max="11" min="6" style="140" width="14.85"/>
    <col collapsed="false" customWidth="true" hidden="false" outlineLevel="0" max="12" min="12" style="140" width="15.28"/>
    <col collapsed="false" customWidth="true" hidden="false" outlineLevel="0" max="17" min="13" style="140" width="14.85"/>
    <col collapsed="false" customWidth="true" hidden="false" outlineLevel="0" max="18" min="18" style="140" width="15.56"/>
    <col collapsed="false" customWidth="true" hidden="false" outlineLevel="0" max="23" min="19" style="140" width="14.85"/>
    <col collapsed="false" customWidth="true" hidden="false" outlineLevel="0" max="24" min="24" style="140" width="15.41"/>
    <col collapsed="false" customWidth="true" hidden="false" outlineLevel="0" max="33" min="25" style="140" width="14.85"/>
    <col collapsed="false" customWidth="true" hidden="false" outlineLevel="0" max="34" min="34" style="140" width="2.7"/>
    <col collapsed="false" customWidth="true" hidden="false" outlineLevel="0" max="35" min="35" style="140" width="15.13"/>
    <col collapsed="false" customWidth="true" hidden="false" outlineLevel="0" max="36" min="36" style="140" width="16.13"/>
    <col collapsed="false" customWidth="true" hidden="false" outlineLevel="0" max="37" min="37" style="140" width="14.56"/>
    <col collapsed="false" customWidth="false" hidden="false" outlineLevel="0" max="38" min="38" style="140" width="9.14"/>
    <col collapsed="false" customWidth="true" hidden="false" outlineLevel="0" max="39" min="39" style="140" width="13.28"/>
    <col collapsed="false" customWidth="true" hidden="false" outlineLevel="0" max="40" min="40" style="140" width="11.56"/>
    <col collapsed="false" customWidth="true" hidden="false" outlineLevel="0" max="41" min="41" style="140" width="14.56"/>
    <col collapsed="false" customWidth="false" hidden="false" outlineLevel="0" max="53" min="42" style="140" width="9.14"/>
    <col collapsed="false" customWidth="true" hidden="false" outlineLevel="0" max="54" min="54" style="140" width="9.85"/>
    <col collapsed="false" customWidth="false" hidden="false" outlineLevel="0" max="257" min="55" style="140" width="9.14"/>
  </cols>
  <sheetData>
    <row r="1" customFormat="false" ht="12.75" hidden="false" customHeight="true" outlineLevel="0" collapsed="false">
      <c r="A1" s="142" t="n">
        <f aca="false">+M38</f>
        <v>0</v>
      </c>
      <c r="D1" s="8"/>
      <c r="E1" s="8"/>
      <c r="F1" s="8"/>
      <c r="G1" s="8"/>
      <c r="H1" s="8"/>
      <c r="I1" s="8"/>
      <c r="J1" s="8"/>
      <c r="K1" s="8"/>
      <c r="L1" s="8"/>
      <c r="M1" s="8"/>
      <c r="N1" s="8"/>
      <c r="O1" s="8"/>
    </row>
    <row r="2" customFormat="false" ht="12.75" hidden="false" customHeight="true" outlineLevel="0" collapsed="false">
      <c r="A2" s="183" t="s">
        <v>326</v>
      </c>
      <c r="D2" s="8"/>
      <c r="E2" s="8"/>
      <c r="F2" s="8"/>
      <c r="G2" s="8"/>
      <c r="H2" s="8"/>
      <c r="I2" s="8"/>
      <c r="J2" s="8"/>
      <c r="K2" s="8"/>
      <c r="L2" s="8"/>
      <c r="M2" s="8"/>
      <c r="N2" s="8"/>
      <c r="O2" s="8"/>
    </row>
    <row r="3" customFormat="false" ht="12.75" hidden="false" customHeight="true" outlineLevel="0" collapsed="false">
      <c r="A3" s="187" t="s">
        <v>327</v>
      </c>
      <c r="B3" s="188" t="s">
        <v>499</v>
      </c>
      <c r="C3" s="189" t="s">
        <v>522</v>
      </c>
      <c r="D3" s="8"/>
      <c r="E3" s="8"/>
      <c r="F3" s="8"/>
      <c r="G3" s="8"/>
      <c r="H3" s="8"/>
      <c r="I3" s="8"/>
      <c r="J3" s="8"/>
      <c r="K3" s="8"/>
      <c r="L3" s="8"/>
      <c r="M3" s="8"/>
      <c r="N3" s="8"/>
      <c r="O3" s="8"/>
    </row>
    <row r="4" customFormat="false" ht="12.75" hidden="false" customHeight="true" outlineLevel="0" collapsed="false">
      <c r="A4" s="187" t="s">
        <v>330</v>
      </c>
      <c r="B4" s="392" t="n">
        <f aca="false">'Roll-1'!B4</f>
        <v>36982</v>
      </c>
      <c r="D4" s="8"/>
      <c r="E4" s="8"/>
      <c r="F4" s="8"/>
      <c r="G4" s="8"/>
      <c r="H4" s="8"/>
      <c r="I4" s="8"/>
      <c r="J4" s="191" t="s">
        <v>331</v>
      </c>
      <c r="K4" s="8"/>
      <c r="L4" s="8"/>
      <c r="M4" s="8"/>
      <c r="N4" s="8"/>
      <c r="O4" s="8"/>
    </row>
    <row r="5" customFormat="false" ht="12.75" hidden="false" customHeight="true" outlineLevel="0" collapsed="false">
      <c r="A5" s="187" t="s">
        <v>332</v>
      </c>
      <c r="B5" s="393" t="n">
        <f aca="false">'Roll-1'!B5</f>
        <v>37005</v>
      </c>
      <c r="C5" s="469"/>
      <c r="J5" s="193" t="s">
        <v>333</v>
      </c>
      <c r="V5" s="87"/>
      <c r="W5" s="87"/>
      <c r="X5" s="87"/>
      <c r="Y5" s="87"/>
      <c r="Z5" s="87"/>
      <c r="AA5" s="87"/>
    </row>
    <row r="6" customFormat="false" ht="12.75" hidden="false" customHeight="true" outlineLevel="0" collapsed="false">
      <c r="A6" s="187" t="s">
        <v>334</v>
      </c>
      <c r="B6" s="467" t="n">
        <f aca="false">Input!K4</f>
        <v>0</v>
      </c>
      <c r="C6" s="469"/>
      <c r="J6" s="193" t="s">
        <v>335</v>
      </c>
      <c r="K6" s="195" t="s">
        <v>336</v>
      </c>
      <c r="L6" s="196"/>
      <c r="M6" s="196"/>
      <c r="N6" s="196"/>
      <c r="O6" s="196"/>
      <c r="P6" s="196"/>
      <c r="Q6" s="196"/>
      <c r="R6" s="197"/>
      <c r="S6" s="22" t="s">
        <v>337</v>
      </c>
      <c r="T6" s="22"/>
      <c r="V6" s="195" t="s">
        <v>338</v>
      </c>
      <c r="W6" s="196"/>
      <c r="X6" s="196"/>
      <c r="Y6" s="196"/>
      <c r="Z6" s="196"/>
      <c r="AA6" s="197"/>
    </row>
    <row r="7" customFormat="false" ht="12.75" hidden="false" customHeight="true" outlineLevel="0" collapsed="false">
      <c r="B7" s="312"/>
      <c r="J7" s="193" t="s">
        <v>339</v>
      </c>
      <c r="K7" s="200"/>
      <c r="L7" s="201" t="s">
        <v>340</v>
      </c>
      <c r="M7" s="201" t="s">
        <v>340</v>
      </c>
      <c r="N7" s="201" t="s">
        <v>340</v>
      </c>
      <c r="O7" s="201" t="s">
        <v>340</v>
      </c>
      <c r="P7" s="201" t="s">
        <v>340</v>
      </c>
      <c r="Q7" s="201" t="s">
        <v>340</v>
      </c>
      <c r="R7" s="202" t="s">
        <v>174</v>
      </c>
      <c r="S7" s="203" t="s">
        <v>341</v>
      </c>
      <c r="T7" s="203" t="s">
        <v>342</v>
      </c>
      <c r="V7" s="204" t="s">
        <v>343</v>
      </c>
      <c r="W7" s="87"/>
      <c r="X7" s="87"/>
      <c r="Y7" s="87"/>
      <c r="Z7" s="87"/>
      <c r="AA7" s="118"/>
    </row>
    <row r="8" customFormat="false" ht="12.75" hidden="false" customHeight="true" outlineLevel="0" collapsed="false">
      <c r="A8" s="205" t="s">
        <v>344</v>
      </c>
      <c r="C8" s="207" t="s">
        <v>523</v>
      </c>
      <c r="D8" s="207" t="s">
        <v>524</v>
      </c>
      <c r="E8" s="207" t="s">
        <v>345</v>
      </c>
      <c r="G8" s="142" t="s">
        <v>346</v>
      </c>
      <c r="H8" s="142"/>
      <c r="J8" s="208" t="s">
        <v>347</v>
      </c>
      <c r="K8" s="209" t="s">
        <v>348</v>
      </c>
      <c r="L8" s="87"/>
      <c r="M8" s="87"/>
      <c r="N8" s="87"/>
      <c r="O8" s="87"/>
      <c r="P8" s="87"/>
      <c r="Q8" s="72"/>
      <c r="R8" s="118"/>
      <c r="V8" s="204" t="s">
        <v>349</v>
      </c>
      <c r="W8" s="87"/>
      <c r="X8" s="87"/>
      <c r="Y8" s="87"/>
      <c r="Z8" s="87"/>
      <c r="AA8" s="118"/>
    </row>
    <row r="9" customFormat="false" ht="12.75" hidden="false" customHeight="true" outlineLevel="0" collapsed="false">
      <c r="A9" s="140" t="s">
        <v>350</v>
      </c>
      <c r="C9" s="212" t="n">
        <v>0</v>
      </c>
      <c r="D9" s="470" t="n">
        <f aca="false">E9-C9</f>
        <v>0</v>
      </c>
      <c r="E9" s="212" t="n">
        <v>0</v>
      </c>
      <c r="F9" s="8" t="s">
        <v>351</v>
      </c>
      <c r="G9" s="140" t="s">
        <v>352</v>
      </c>
      <c r="J9" s="213" t="n">
        <v>0</v>
      </c>
      <c r="K9" s="204" t="s">
        <v>353</v>
      </c>
      <c r="L9" s="150" t="n">
        <f aca="false">+J9*10000</f>
        <v>0</v>
      </c>
      <c r="M9" s="150" t="n">
        <v>0</v>
      </c>
      <c r="N9" s="150" t="n">
        <v>0</v>
      </c>
      <c r="O9" s="150" t="n">
        <v>0</v>
      </c>
      <c r="P9" s="150" t="n">
        <v>0</v>
      </c>
      <c r="Q9" s="150" t="n">
        <v>0</v>
      </c>
      <c r="R9" s="214" t="n">
        <f aca="false">SUM(L9:Q9)</f>
        <v>0</v>
      </c>
      <c r="S9" s="215" t="n">
        <f aca="false">IF(R9&gt;=0,R9/1000000,0)</f>
        <v>0</v>
      </c>
      <c r="T9" s="215" t="n">
        <f aca="false">IF(R9&gt;=0,0,R9/1000000)</f>
        <v>0</v>
      </c>
      <c r="V9" s="204"/>
      <c r="W9" s="87"/>
      <c r="X9" s="87"/>
      <c r="Y9" s="87"/>
      <c r="Z9" s="87"/>
      <c r="AA9" s="118"/>
      <c r="AI9" s="150"/>
    </row>
    <row r="10" customFormat="false" ht="12.75" hidden="false" customHeight="true" outlineLevel="0" collapsed="false">
      <c r="A10" s="140" t="s">
        <v>354</v>
      </c>
      <c r="E10" s="216" t="n">
        <v>0</v>
      </c>
      <c r="F10" s="8" t="s">
        <v>351</v>
      </c>
      <c r="G10" s="140" t="s">
        <v>352</v>
      </c>
      <c r="J10" s="213" t="n">
        <v>0</v>
      </c>
      <c r="K10" s="204" t="s">
        <v>355</v>
      </c>
      <c r="L10" s="150" t="n">
        <f aca="false">+J10*10000</f>
        <v>0</v>
      </c>
      <c r="M10" s="150" t="n">
        <v>0</v>
      </c>
      <c r="N10" s="150" t="n">
        <v>0</v>
      </c>
      <c r="O10" s="150" t="n">
        <v>0</v>
      </c>
      <c r="P10" s="150" t="n">
        <v>0</v>
      </c>
      <c r="Q10" s="150" t="n">
        <v>0</v>
      </c>
      <c r="R10" s="214" t="n">
        <f aca="false">SUM(L10:Q10)</f>
        <v>0</v>
      </c>
      <c r="S10" s="215" t="n">
        <f aca="false">IF(R10&gt;=0,R10/1000000,0)</f>
        <v>0</v>
      </c>
      <c r="T10" s="215" t="n">
        <f aca="false">IF(R10&gt;=0,0,R10/1000000)</f>
        <v>0</v>
      </c>
      <c r="V10" s="204" t="s">
        <v>356</v>
      </c>
      <c r="W10" s="87"/>
      <c r="X10" s="87"/>
      <c r="Y10" s="87"/>
      <c r="Z10" s="87"/>
      <c r="AA10" s="118"/>
    </row>
    <row r="11" customFormat="false" ht="12.75" hidden="false" customHeight="true" outlineLevel="0" collapsed="false">
      <c r="A11" s="140" t="s">
        <v>357</v>
      </c>
      <c r="E11" s="216" t="n">
        <v>0</v>
      </c>
      <c r="F11" s="8" t="s">
        <v>351</v>
      </c>
      <c r="G11" s="140" t="s">
        <v>358</v>
      </c>
      <c r="J11" s="213" t="n">
        <v>0</v>
      </c>
      <c r="K11" s="204" t="s">
        <v>359</v>
      </c>
      <c r="L11" s="150" t="n">
        <f aca="false">+J11*10000</f>
        <v>0</v>
      </c>
      <c r="M11" s="150" t="n">
        <v>0</v>
      </c>
      <c r="N11" s="150" t="n">
        <v>0</v>
      </c>
      <c r="O11" s="150" t="n">
        <v>0</v>
      </c>
      <c r="P11" s="150" t="n">
        <v>0</v>
      </c>
      <c r="Q11" s="150" t="n">
        <v>0</v>
      </c>
      <c r="R11" s="214" t="n">
        <f aca="false">SUM(L11:Q11)</f>
        <v>0</v>
      </c>
      <c r="S11" s="215" t="n">
        <f aca="false">IF(R11&gt;=0,R11/1000000,0)</f>
        <v>0</v>
      </c>
      <c r="T11" s="215" t="n">
        <f aca="false">IF(R11&gt;=0,0,R11/1000000)</f>
        <v>0</v>
      </c>
      <c r="V11" s="204" t="s">
        <v>360</v>
      </c>
      <c r="W11" s="87"/>
      <c r="X11" s="87"/>
      <c r="Y11" s="87"/>
      <c r="Z11" s="87"/>
      <c r="AA11" s="118"/>
    </row>
    <row r="12" customFormat="false" ht="12.75" hidden="false" customHeight="true" outlineLevel="0" collapsed="false">
      <c r="A12" s="140" t="s">
        <v>361</v>
      </c>
      <c r="E12" s="216" t="n">
        <v>0</v>
      </c>
      <c r="F12" s="8" t="s">
        <v>351</v>
      </c>
      <c r="G12" s="140" t="s">
        <v>362</v>
      </c>
      <c r="J12" s="213"/>
      <c r="K12" s="204" t="s">
        <v>363</v>
      </c>
      <c r="L12" s="150" t="n">
        <f aca="false">+J12*10000</f>
        <v>0</v>
      </c>
      <c r="M12" s="150" t="n">
        <v>0</v>
      </c>
      <c r="N12" s="150" t="n">
        <v>0</v>
      </c>
      <c r="O12" s="150" t="n">
        <v>0</v>
      </c>
      <c r="P12" s="150" t="n">
        <v>0</v>
      </c>
      <c r="Q12" s="150" t="n">
        <v>0</v>
      </c>
      <c r="R12" s="214" t="n">
        <f aca="false">SUM(L12:Q12)</f>
        <v>0</v>
      </c>
      <c r="S12" s="215" t="n">
        <f aca="false">IF(R12&gt;=0,R12/1000000,0)</f>
        <v>0</v>
      </c>
      <c r="T12" s="215" t="n">
        <f aca="false">IF(R12&gt;=0,0,R12/1000000)</f>
        <v>0</v>
      </c>
      <c r="V12" s="204"/>
      <c r="W12" s="87"/>
      <c r="X12" s="87"/>
      <c r="Y12" s="87"/>
      <c r="Z12" s="87"/>
      <c r="AA12" s="118"/>
      <c r="AK12" s="150"/>
    </row>
    <row r="13" customFormat="false" ht="12.75" hidden="false" customHeight="true" outlineLevel="0" collapsed="false">
      <c r="A13" s="140" t="s">
        <v>364</v>
      </c>
      <c r="E13" s="216" t="n">
        <v>0</v>
      </c>
      <c r="F13" s="8" t="s">
        <v>351</v>
      </c>
      <c r="J13" s="208" t="s">
        <v>333</v>
      </c>
      <c r="K13" s="204"/>
      <c r="L13" s="87"/>
      <c r="M13" s="87"/>
      <c r="N13" s="87"/>
      <c r="O13" s="87"/>
      <c r="P13" s="87"/>
      <c r="Q13" s="87"/>
      <c r="R13" s="118"/>
      <c r="S13" s="217"/>
      <c r="T13" s="217"/>
      <c r="V13" s="204" t="s">
        <v>365</v>
      </c>
      <c r="W13" s="87"/>
      <c r="X13" s="87"/>
      <c r="Y13" s="22" t="s">
        <v>366</v>
      </c>
      <c r="Z13" s="87"/>
      <c r="AA13" s="118"/>
      <c r="AK13" s="150"/>
    </row>
    <row r="14" customFormat="false" ht="12.75" hidden="false" customHeight="true" outlineLevel="0" collapsed="false">
      <c r="A14" s="140" t="s">
        <v>367</v>
      </c>
      <c r="E14" s="218" t="n">
        <f aca="false">+E159</f>
        <v>0</v>
      </c>
      <c r="F14" s="140" t="s">
        <v>368</v>
      </c>
      <c r="J14" s="208" t="s">
        <v>369</v>
      </c>
      <c r="K14" s="204" t="s">
        <v>370</v>
      </c>
      <c r="L14" s="219" t="n">
        <f aca="false">SUM(L9:L13)/1000000</f>
        <v>0</v>
      </c>
      <c r="M14" s="219" t="n">
        <f aca="false">SUM(M9:M13)/1000000</f>
        <v>0</v>
      </c>
      <c r="N14" s="219" t="n">
        <f aca="false">SUM(N9:N13)/1000000</f>
        <v>0</v>
      </c>
      <c r="O14" s="219" t="n">
        <f aca="false">SUM(O9:O13)/1000000</f>
        <v>0</v>
      </c>
      <c r="P14" s="219" t="n">
        <f aca="false">SUM(P9:P13)/1000000</f>
        <v>0</v>
      </c>
      <c r="Q14" s="219" t="n">
        <f aca="false">SUM(Q9:Q13)/1000000</f>
        <v>0</v>
      </c>
      <c r="R14" s="220" t="n">
        <f aca="false">SUM(R9:R12)/1000000</f>
        <v>0</v>
      </c>
      <c r="S14" s="219" t="n">
        <f aca="false">SUM(S9:S13)</f>
        <v>0</v>
      </c>
      <c r="T14" s="219" t="n">
        <f aca="false">SUM(T9:T13)</f>
        <v>0</v>
      </c>
      <c r="V14" s="204"/>
      <c r="W14" s="87"/>
      <c r="X14" s="87"/>
      <c r="Y14" s="22" t="s">
        <v>371</v>
      </c>
      <c r="Z14" s="87"/>
      <c r="AA14" s="118"/>
    </row>
    <row r="15" customFormat="false" ht="12.75" hidden="false" customHeight="true" outlineLevel="0" collapsed="false">
      <c r="A15" s="140" t="s">
        <v>372</v>
      </c>
      <c r="E15" s="218" t="n">
        <f aca="false">+L159</f>
        <v>0</v>
      </c>
      <c r="F15" s="140" t="s">
        <v>368</v>
      </c>
      <c r="J15" s="208" t="s">
        <v>347</v>
      </c>
      <c r="K15" s="204" t="s">
        <v>373</v>
      </c>
      <c r="L15" s="40" t="n">
        <v>0</v>
      </c>
      <c r="M15" s="40" t="n">
        <v>0</v>
      </c>
      <c r="N15" s="40" t="n">
        <v>0</v>
      </c>
      <c r="O15" s="40" t="n">
        <v>0</v>
      </c>
      <c r="P15" s="40" t="n">
        <v>0</v>
      </c>
      <c r="Q15" s="40" t="n">
        <v>0</v>
      </c>
      <c r="R15" s="221" t="n">
        <f aca="false">IF(R16=0,0,R17/R16)</f>
        <v>0</v>
      </c>
      <c r="S15" s="222" t="str">
        <f aca="false">IF(SUM(S14:T14)-R14=0,"-",SUM(S14:T14)-R14)</f>
        <v>-</v>
      </c>
      <c r="T15" s="217"/>
      <c r="V15" s="204"/>
      <c r="W15" s="22" t="s">
        <v>374</v>
      </c>
      <c r="X15" s="22" t="s">
        <v>375</v>
      </c>
      <c r="Y15" s="28" t="s">
        <v>376</v>
      </c>
      <c r="Z15" s="87"/>
      <c r="AA15" s="118"/>
    </row>
    <row r="16" customFormat="false" ht="12.75" hidden="false" customHeight="true" outlineLevel="0" collapsed="false">
      <c r="A16" s="140" t="s">
        <v>377</v>
      </c>
      <c r="E16" s="218" t="n">
        <f aca="false">+E185</f>
        <v>0</v>
      </c>
      <c r="F16" s="140" t="s">
        <v>368</v>
      </c>
      <c r="I16" s="223"/>
      <c r="J16" s="213" t="n">
        <v>0</v>
      </c>
      <c r="K16" s="204" t="s">
        <v>378</v>
      </c>
      <c r="L16" s="224" t="n">
        <f aca="false">+J16/100</f>
        <v>0</v>
      </c>
      <c r="M16" s="224" t="n">
        <v>0</v>
      </c>
      <c r="N16" s="224" t="n">
        <v>0</v>
      </c>
      <c r="O16" s="224" t="n">
        <v>0</v>
      </c>
      <c r="P16" s="224" t="n">
        <v>0</v>
      </c>
      <c r="Q16" s="224" t="n">
        <v>0</v>
      </c>
      <c r="R16" s="396" t="n">
        <f aca="false">SUM(L16:Q16)</f>
        <v>0</v>
      </c>
      <c r="S16" s="226"/>
      <c r="T16" s="217"/>
      <c r="U16" s="87"/>
      <c r="V16" s="204" t="s">
        <v>379</v>
      </c>
      <c r="W16" s="87" t="n">
        <v>0</v>
      </c>
      <c r="X16" s="87" t="n">
        <v>0</v>
      </c>
      <c r="Y16" s="87" t="n">
        <f aca="false">(X16-W16)/1000000</f>
        <v>0</v>
      </c>
      <c r="Z16" s="87"/>
      <c r="AA16" s="118"/>
      <c r="AB16" s="87"/>
      <c r="AC16" s="87"/>
      <c r="AD16" s="87"/>
      <c r="AE16" s="87"/>
      <c r="AF16" s="87"/>
      <c r="AG16" s="87"/>
      <c r="AH16" s="87"/>
      <c r="AI16" s="87"/>
      <c r="AJ16" s="87"/>
      <c r="AK16" s="87"/>
    </row>
    <row r="17" customFormat="false" ht="12.75" hidden="false" customHeight="true" outlineLevel="0" collapsed="false">
      <c r="E17" s="218"/>
      <c r="I17" s="223"/>
      <c r="J17" s="223"/>
      <c r="K17" s="227"/>
      <c r="L17" s="228" t="n">
        <f aca="false">SUM(L15*L16)</f>
        <v>0</v>
      </c>
      <c r="M17" s="228" t="n">
        <f aca="false">SUM(M15*M16)</f>
        <v>0</v>
      </c>
      <c r="N17" s="228" t="n">
        <f aca="false">SUM(N15*N16)</f>
        <v>0</v>
      </c>
      <c r="O17" s="228" t="n">
        <f aca="false">SUM(O15*O16)</f>
        <v>0</v>
      </c>
      <c r="P17" s="228" t="n">
        <f aca="false">SUM(P15*P16)</f>
        <v>0</v>
      </c>
      <c r="Q17" s="228" t="n">
        <f aca="false">SUM(Q15*Q16)</f>
        <v>0</v>
      </c>
      <c r="R17" s="229" t="n">
        <f aca="false">SUM(L17:Q17)</f>
        <v>0</v>
      </c>
      <c r="S17" s="0"/>
      <c r="T17" s="0"/>
      <c r="U17" s="87"/>
      <c r="V17" s="204" t="s">
        <v>380</v>
      </c>
      <c r="W17" s="87" t="n">
        <v>0</v>
      </c>
      <c r="X17" s="87" t="n">
        <v>0</v>
      </c>
      <c r="Y17" s="87" t="n">
        <f aca="false">(X17-W17)/1000000</f>
        <v>0</v>
      </c>
      <c r="Z17" s="87"/>
      <c r="AA17" s="118"/>
      <c r="AB17" s="87"/>
      <c r="AC17" s="87"/>
      <c r="AD17" s="87"/>
      <c r="AE17" s="87"/>
      <c r="AF17" s="87"/>
      <c r="AG17" s="87"/>
      <c r="AH17" s="87"/>
      <c r="AI17" s="87"/>
      <c r="AJ17" s="87"/>
      <c r="AK17" s="87"/>
    </row>
    <row r="18" customFormat="false" ht="12.75" hidden="false" customHeight="true" outlineLevel="0" collapsed="false">
      <c r="E18" s="218"/>
      <c r="I18" s="223"/>
      <c r="J18" s="223"/>
      <c r="K18" s="209" t="s">
        <v>381</v>
      </c>
      <c r="L18" s="87"/>
      <c r="M18" s="87"/>
      <c r="N18" s="87"/>
      <c r="O18" s="87"/>
      <c r="P18" s="87"/>
      <c r="Q18" s="72"/>
      <c r="R18" s="118"/>
      <c r="S18" s="215"/>
      <c r="T18" s="215"/>
      <c r="U18" s="87"/>
      <c r="V18" s="204" t="s">
        <v>382</v>
      </c>
      <c r="W18" s="87" t="n">
        <f aca="false">W16+W17</f>
        <v>0</v>
      </c>
      <c r="X18" s="87" t="n">
        <f aca="false">X16+X17</f>
        <v>0</v>
      </c>
      <c r="Y18" s="87" t="n">
        <f aca="false">Y16+Y17</f>
        <v>0</v>
      </c>
      <c r="Z18" s="87"/>
      <c r="AA18" s="118"/>
      <c r="AB18" s="87"/>
      <c r="AC18" s="87"/>
      <c r="AD18" s="87"/>
      <c r="AE18" s="87"/>
      <c r="AF18" s="87"/>
      <c r="AG18" s="87"/>
      <c r="AH18" s="87"/>
      <c r="AI18" s="87"/>
      <c r="AJ18" s="87"/>
      <c r="AK18" s="87"/>
    </row>
    <row r="19" customFormat="false" ht="12.75" hidden="false" customHeight="true" outlineLevel="0" collapsed="false">
      <c r="A19" s="142" t="s">
        <v>186</v>
      </c>
      <c r="E19" s="230" t="n">
        <f aca="false">SUM(E9:E16)</f>
        <v>0</v>
      </c>
      <c r="I19" s="87"/>
      <c r="J19" s="87"/>
      <c r="K19" s="204" t="s">
        <v>353</v>
      </c>
      <c r="L19" s="150" t="n">
        <v>0</v>
      </c>
      <c r="M19" s="150" t="n">
        <v>0</v>
      </c>
      <c r="N19" s="150" t="n">
        <v>0</v>
      </c>
      <c r="O19" s="150" t="n">
        <v>0</v>
      </c>
      <c r="P19" s="150" t="n">
        <v>0</v>
      </c>
      <c r="Q19" s="150" t="n">
        <v>0</v>
      </c>
      <c r="R19" s="214" t="n">
        <f aca="false">SUM(L19:Q19)</f>
        <v>0</v>
      </c>
      <c r="S19" s="215" t="n">
        <f aca="false">IF(R19&gt;=0,R19/1000000,0)</f>
        <v>0</v>
      </c>
      <c r="T19" s="215" t="n">
        <f aca="false">IF(R19&gt;=0,0,R19/1000000)</f>
        <v>0</v>
      </c>
      <c r="U19" s="87"/>
      <c r="V19" s="204"/>
      <c r="W19" s="87"/>
      <c r="X19" s="87"/>
      <c r="Y19" s="87"/>
      <c r="Z19" s="87"/>
      <c r="AA19" s="118"/>
      <c r="AB19" s="87"/>
      <c r="AC19" s="87"/>
      <c r="AD19" s="87"/>
      <c r="AE19" s="87"/>
      <c r="AF19" s="87"/>
      <c r="AG19" s="87"/>
      <c r="AH19" s="87"/>
      <c r="AI19" s="150"/>
      <c r="AJ19" s="87"/>
      <c r="AK19" s="87"/>
    </row>
    <row r="20" customFormat="false" ht="12.75" hidden="false" customHeight="true" outlineLevel="0" collapsed="false">
      <c r="I20" s="87"/>
      <c r="J20" s="87"/>
      <c r="K20" s="204" t="s">
        <v>355</v>
      </c>
      <c r="L20" s="150" t="n">
        <v>0</v>
      </c>
      <c r="M20" s="150" t="n">
        <v>0</v>
      </c>
      <c r="N20" s="150" t="n">
        <v>0</v>
      </c>
      <c r="O20" s="150" t="n">
        <v>0</v>
      </c>
      <c r="P20" s="150" t="n">
        <v>0</v>
      </c>
      <c r="Q20" s="150" t="n">
        <v>0</v>
      </c>
      <c r="R20" s="214" t="n">
        <f aca="false">SUM(L20:Q20)</f>
        <v>0</v>
      </c>
      <c r="S20" s="215" t="n">
        <f aca="false">IF(R20&gt;=0,R20/1000000,0)</f>
        <v>0</v>
      </c>
      <c r="T20" s="215" t="n">
        <f aca="false">IF(R20&gt;=0,0,R20/1000000)</f>
        <v>0</v>
      </c>
      <c r="U20" s="87"/>
      <c r="V20" s="204" t="s">
        <v>383</v>
      </c>
      <c r="W20" s="87"/>
      <c r="X20" s="87"/>
      <c r="Y20" s="87"/>
      <c r="Z20" s="87" t="n">
        <f aca="false">SUM(E19)</f>
        <v>0</v>
      </c>
      <c r="AA20" s="118"/>
      <c r="AB20" s="87"/>
      <c r="AC20" s="87"/>
      <c r="AD20" s="87"/>
      <c r="AE20" s="87"/>
      <c r="AF20" s="87"/>
      <c r="AG20" s="87"/>
      <c r="AH20" s="87"/>
      <c r="AI20" s="150"/>
      <c r="AJ20" s="87"/>
      <c r="AK20" s="87"/>
    </row>
    <row r="21" customFormat="false" ht="12.75" hidden="false" customHeight="true" outlineLevel="0" collapsed="false">
      <c r="A21" s="205" t="s">
        <v>384</v>
      </c>
      <c r="I21" s="87"/>
      <c r="J21" s="87"/>
      <c r="K21" s="204" t="s">
        <v>359</v>
      </c>
      <c r="L21" s="150" t="n">
        <v>0</v>
      </c>
      <c r="M21" s="150" t="n">
        <v>0</v>
      </c>
      <c r="N21" s="150" t="n">
        <v>0</v>
      </c>
      <c r="O21" s="150" t="n">
        <v>0</v>
      </c>
      <c r="P21" s="150" t="n">
        <v>0</v>
      </c>
      <c r="Q21" s="150" t="n">
        <v>0</v>
      </c>
      <c r="R21" s="214" t="n">
        <f aca="false">SUM(L21:Q21)</f>
        <v>0</v>
      </c>
      <c r="S21" s="215" t="n">
        <f aca="false">IF(R21&gt;=0,R21/1000000,0)</f>
        <v>0</v>
      </c>
      <c r="T21" s="215" t="n">
        <f aca="false">IF(R21&gt;=0,0,R21/1000000)</f>
        <v>0</v>
      </c>
      <c r="U21" s="72"/>
      <c r="V21" s="231"/>
      <c r="W21" s="232"/>
      <c r="X21" s="232"/>
      <c r="Y21" s="232"/>
      <c r="Z21" s="232"/>
      <c r="AA21" s="233"/>
      <c r="AB21" s="72"/>
      <c r="AC21" s="72"/>
      <c r="AD21" s="72"/>
      <c r="AE21" s="72"/>
      <c r="AF21" s="72"/>
      <c r="AG21" s="72"/>
      <c r="AH21" s="72"/>
      <c r="AI21" s="9"/>
      <c r="AJ21" s="87"/>
      <c r="AK21" s="87"/>
    </row>
    <row r="22" customFormat="false" ht="12.75" hidden="false" customHeight="true" outlineLevel="0" collapsed="false">
      <c r="A22" s="140" t="s">
        <v>385</v>
      </c>
      <c r="E22" s="234" t="n">
        <v>0</v>
      </c>
      <c r="F22" s="8" t="s">
        <v>351</v>
      </c>
      <c r="G22" s="87"/>
      <c r="I22" s="87"/>
      <c r="J22" s="87"/>
      <c r="K22" s="204" t="s">
        <v>363</v>
      </c>
      <c r="L22" s="150" t="n">
        <v>0</v>
      </c>
      <c r="M22" s="150" t="n">
        <v>0</v>
      </c>
      <c r="N22" s="150" t="n">
        <v>0</v>
      </c>
      <c r="O22" s="150" t="n">
        <v>0</v>
      </c>
      <c r="P22" s="150" t="n">
        <v>0</v>
      </c>
      <c r="Q22" s="150" t="n">
        <v>0</v>
      </c>
      <c r="R22" s="214" t="n">
        <f aca="false">SUM(L22:Q22)</f>
        <v>0</v>
      </c>
      <c r="S22" s="215" t="n">
        <f aca="false">IF(R22&gt;=0,R22/1000000,0)</f>
        <v>0</v>
      </c>
      <c r="T22" s="215" t="n">
        <f aca="false">IF(R22&gt;=0,0,R22/1000000)</f>
        <v>0</v>
      </c>
      <c r="U22" s="87"/>
      <c r="V22" s="87"/>
      <c r="W22" s="87"/>
      <c r="X22" s="87"/>
      <c r="Y22" s="87"/>
      <c r="Z22" s="87"/>
      <c r="AA22" s="87"/>
      <c r="AB22" s="87"/>
      <c r="AC22" s="87"/>
      <c r="AD22" s="87"/>
      <c r="AE22" s="87"/>
      <c r="AF22" s="87"/>
      <c r="AG22" s="87"/>
      <c r="AH22" s="87"/>
      <c r="AI22" s="9"/>
      <c r="AJ22" s="87"/>
      <c r="AK22" s="87"/>
    </row>
    <row r="23" customFormat="false" ht="12.75" hidden="false" customHeight="true" outlineLevel="0" collapsed="false">
      <c r="A23" s="140" t="s">
        <v>386</v>
      </c>
      <c r="E23" s="216" t="n">
        <f aca="false">B63</f>
        <v>0</v>
      </c>
      <c r="F23" s="8" t="s">
        <v>351</v>
      </c>
      <c r="G23" s="87"/>
      <c r="I23" s="87"/>
      <c r="J23" s="87"/>
      <c r="K23" s="204"/>
      <c r="L23" s="87"/>
      <c r="M23" s="87"/>
      <c r="N23" s="87"/>
      <c r="O23" s="87"/>
      <c r="P23" s="87"/>
      <c r="Q23" s="87"/>
      <c r="R23" s="118"/>
      <c r="S23" s="217"/>
      <c r="T23" s="217"/>
      <c r="U23" s="87"/>
      <c r="V23" s="87"/>
      <c r="W23" s="87"/>
      <c r="X23" s="87"/>
      <c r="Y23" s="87"/>
      <c r="Z23" s="87"/>
      <c r="AA23" s="87"/>
      <c r="AB23" s="87"/>
      <c r="AC23" s="87"/>
      <c r="AD23" s="87"/>
      <c r="AE23" s="87"/>
      <c r="AF23" s="87"/>
      <c r="AG23" s="87"/>
      <c r="AH23" s="87"/>
      <c r="AI23" s="9"/>
      <c r="AJ23" s="87"/>
      <c r="AK23" s="87"/>
    </row>
    <row r="24" customFormat="false" ht="12.75" hidden="false" customHeight="true" outlineLevel="0" collapsed="false">
      <c r="A24" s="140" t="s">
        <v>387</v>
      </c>
      <c r="E24" s="235" t="n">
        <f aca="false">E22+E23</f>
        <v>0</v>
      </c>
      <c r="F24" s="140" t="s">
        <v>368</v>
      </c>
      <c r="I24" s="87"/>
      <c r="J24" s="87"/>
      <c r="K24" s="204" t="s">
        <v>370</v>
      </c>
      <c r="L24" s="219" t="n">
        <f aca="false">SUM(L19:L23)/1000000</f>
        <v>0</v>
      </c>
      <c r="M24" s="219" t="n">
        <f aca="false">SUM(M19:M23)/1000000</f>
        <v>0</v>
      </c>
      <c r="N24" s="219" t="n">
        <f aca="false">SUM(N19:N23)/1000000</f>
        <v>0</v>
      </c>
      <c r="O24" s="219" t="n">
        <f aca="false">SUM(O19:O23)/1000000</f>
        <v>0</v>
      </c>
      <c r="P24" s="219" t="n">
        <f aca="false">SUM(P19:P23)/1000000</f>
        <v>0</v>
      </c>
      <c r="Q24" s="219" t="n">
        <f aca="false">SUM(Q19:Q23)/1000000</f>
        <v>0</v>
      </c>
      <c r="R24" s="220" t="n">
        <f aca="false">SUM(R19:R22)/1000000</f>
        <v>0</v>
      </c>
      <c r="S24" s="219" t="n">
        <f aca="false">SUM(S19:S23)</f>
        <v>0</v>
      </c>
      <c r="T24" s="219" t="n">
        <f aca="false">SUM(T19:T23)</f>
        <v>0</v>
      </c>
      <c r="U24" s="72"/>
      <c r="V24" s="72"/>
      <c r="W24" s="72"/>
      <c r="X24" s="72"/>
      <c r="Y24" s="72"/>
      <c r="Z24" s="72"/>
      <c r="AA24" s="72"/>
      <c r="AB24" s="72"/>
      <c r="AC24" s="72"/>
      <c r="AD24" s="72"/>
      <c r="AE24" s="72"/>
      <c r="AF24" s="72"/>
      <c r="AG24" s="72"/>
      <c r="AH24" s="72"/>
      <c r="AI24" s="9"/>
      <c r="AJ24" s="87"/>
      <c r="AK24" s="87"/>
    </row>
    <row r="25" customFormat="false" ht="12.75" hidden="false" customHeight="true" outlineLevel="0" collapsed="false">
      <c r="A25" s="140" t="s">
        <v>388</v>
      </c>
      <c r="E25" s="218" t="n">
        <f aca="false">-M214</f>
        <v>-0</v>
      </c>
      <c r="I25" s="87"/>
      <c r="J25" s="87"/>
      <c r="K25" s="231"/>
      <c r="L25" s="232"/>
      <c r="M25" s="232"/>
      <c r="N25" s="232"/>
      <c r="O25" s="232"/>
      <c r="P25" s="232"/>
      <c r="Q25" s="232"/>
      <c r="R25" s="233"/>
      <c r="S25" s="72"/>
      <c r="T25" s="72"/>
      <c r="U25" s="87"/>
      <c r="V25" s="87"/>
      <c r="W25" s="87"/>
      <c r="X25" s="87"/>
      <c r="Y25" s="87"/>
      <c r="Z25" s="87"/>
      <c r="AA25" s="87"/>
      <c r="AB25" s="87"/>
      <c r="AC25" s="87"/>
      <c r="AD25" s="87"/>
      <c r="AE25" s="87"/>
      <c r="AF25" s="87"/>
      <c r="AG25" s="87"/>
      <c r="AH25" s="87"/>
      <c r="AI25" s="9"/>
      <c r="AJ25" s="87"/>
      <c r="AK25" s="87"/>
    </row>
    <row r="26" customFormat="false" ht="12.75" hidden="false" customHeight="true" outlineLevel="0" collapsed="false">
      <c r="A26" s="142" t="s">
        <v>389</v>
      </c>
      <c r="E26" s="236" t="n">
        <f aca="false">E24+E25</f>
        <v>0</v>
      </c>
      <c r="I26" s="87"/>
      <c r="J26" s="87"/>
      <c r="K26" s="8"/>
      <c r="L26" s="8"/>
      <c r="M26" s="8"/>
      <c r="N26" s="8"/>
      <c r="O26" s="8"/>
      <c r="P26" s="8"/>
      <c r="Q26" s="8"/>
      <c r="R26" s="8"/>
      <c r="S26" s="87"/>
      <c r="T26" s="87"/>
      <c r="U26" s="87"/>
      <c r="V26" s="87"/>
      <c r="W26" s="87"/>
      <c r="X26" s="87"/>
      <c r="Y26" s="87"/>
      <c r="Z26" s="87"/>
      <c r="AA26" s="87"/>
      <c r="AB26" s="87"/>
      <c r="AC26" s="87"/>
      <c r="AD26" s="87"/>
      <c r="AE26" s="87"/>
      <c r="AF26" s="87"/>
      <c r="AG26" s="87"/>
      <c r="AH26" s="87"/>
      <c r="AI26" s="9"/>
      <c r="AJ26" s="87"/>
      <c r="AK26" s="87"/>
    </row>
    <row r="27" customFormat="false" ht="12.75" hidden="false" customHeight="true" outlineLevel="0" collapsed="false">
      <c r="G27" s="87"/>
      <c r="I27" s="87"/>
      <c r="J27" s="87"/>
      <c r="K27" s="237"/>
      <c r="L27" s="196"/>
      <c r="M27" s="196"/>
      <c r="N27" s="196"/>
      <c r="O27" s="196"/>
      <c r="P27" s="196"/>
      <c r="Q27" s="238"/>
      <c r="R27" s="239"/>
      <c r="S27" s="87"/>
      <c r="T27" s="87"/>
      <c r="U27" s="87"/>
      <c r="V27" s="87"/>
      <c r="W27" s="87"/>
      <c r="X27" s="87"/>
      <c r="Y27" s="87"/>
      <c r="Z27" s="87"/>
      <c r="AA27" s="87"/>
      <c r="AB27" s="87"/>
      <c r="AC27" s="87"/>
      <c r="AD27" s="87"/>
      <c r="AE27" s="87"/>
      <c r="AF27" s="87"/>
      <c r="AG27" s="87"/>
      <c r="AH27" s="87"/>
      <c r="AI27" s="87"/>
      <c r="AJ27" s="87"/>
      <c r="AK27" s="87"/>
    </row>
    <row r="28" customFormat="false" ht="12.75" hidden="false" customHeight="true" outlineLevel="0" collapsed="false">
      <c r="A28" s="205" t="s">
        <v>390</v>
      </c>
      <c r="E28" s="87"/>
      <c r="I28" s="87"/>
      <c r="J28" s="87"/>
      <c r="K28" s="240" t="s">
        <v>391</v>
      </c>
      <c r="L28" s="240"/>
      <c r="M28" s="241" t="s">
        <v>392</v>
      </c>
      <c r="N28" s="241" t="s">
        <v>393</v>
      </c>
      <c r="O28" s="87"/>
      <c r="P28" s="87"/>
      <c r="Q28" s="87"/>
      <c r="R28" s="118"/>
      <c r="S28" s="87"/>
      <c r="T28" s="87"/>
      <c r="U28" s="87"/>
      <c r="V28" s="87"/>
      <c r="W28" s="87"/>
      <c r="X28" s="87"/>
      <c r="Y28" s="87"/>
      <c r="Z28" s="87"/>
      <c r="AA28" s="87"/>
      <c r="AB28" s="87"/>
      <c r="AC28" s="87"/>
      <c r="AD28" s="87"/>
      <c r="AE28" s="87"/>
      <c r="AF28" s="87"/>
      <c r="AG28" s="87"/>
      <c r="AH28" s="87"/>
      <c r="AI28" s="87"/>
      <c r="AJ28" s="87"/>
      <c r="AK28" s="87"/>
    </row>
    <row r="29" customFormat="false" ht="12.75" hidden="false" customHeight="true" outlineLevel="0" collapsed="false">
      <c r="A29" s="140" t="s">
        <v>394</v>
      </c>
      <c r="E29" s="234" t="n">
        <v>0</v>
      </c>
      <c r="F29" s="140" t="s">
        <v>395</v>
      </c>
      <c r="I29" s="87"/>
      <c r="J29" s="87"/>
      <c r="K29" s="204" t="s">
        <v>381</v>
      </c>
      <c r="L29" s="87"/>
      <c r="M29" s="87"/>
      <c r="N29" s="87"/>
      <c r="O29" s="87"/>
      <c r="P29" s="87"/>
      <c r="Q29" s="72"/>
      <c r="R29" s="242"/>
      <c r="S29" s="87"/>
      <c r="T29" s="87"/>
      <c r="U29" s="87"/>
      <c r="V29" s="87"/>
      <c r="W29" s="87"/>
      <c r="X29" s="87"/>
      <c r="Y29" s="87"/>
      <c r="Z29" s="87"/>
      <c r="AA29" s="87"/>
      <c r="AB29" s="87"/>
      <c r="AC29" s="87"/>
      <c r="AD29" s="87"/>
      <c r="AE29" s="87"/>
      <c r="AF29" s="87"/>
      <c r="AG29" s="87"/>
      <c r="AH29" s="87"/>
      <c r="AI29" s="87"/>
      <c r="AJ29" s="87"/>
      <c r="AK29" s="87"/>
    </row>
    <row r="30" customFormat="false" ht="12.75" hidden="false" customHeight="true" outlineLevel="0" collapsed="false">
      <c r="A30" s="140" t="s">
        <v>396</v>
      </c>
      <c r="E30" s="243" t="n">
        <f aca="false">B61</f>
        <v>0</v>
      </c>
      <c r="F30" s="140" t="s">
        <v>397</v>
      </c>
      <c r="I30" s="87"/>
      <c r="J30" s="87"/>
      <c r="K30" s="204" t="s">
        <v>398</v>
      </c>
      <c r="L30" s="87"/>
      <c r="M30" s="150" t="n">
        <v>0</v>
      </c>
      <c r="N30" s="150"/>
      <c r="O30" s="87" t="s">
        <v>395</v>
      </c>
      <c r="P30" s="87"/>
      <c r="Q30" s="87"/>
      <c r="R30" s="118"/>
      <c r="S30" s="87"/>
      <c r="T30" s="87"/>
      <c r="U30" s="87"/>
      <c r="V30" s="87"/>
      <c r="W30" s="87"/>
      <c r="X30" s="87"/>
      <c r="Y30" s="87"/>
      <c r="Z30" s="87"/>
      <c r="AA30" s="87"/>
      <c r="AB30" s="87"/>
      <c r="AC30" s="87"/>
      <c r="AD30" s="87"/>
      <c r="AE30" s="87"/>
      <c r="AF30" s="87"/>
      <c r="AG30" s="87"/>
      <c r="AH30" s="87"/>
      <c r="AI30" s="87"/>
      <c r="AJ30" s="87"/>
      <c r="AK30" s="87"/>
    </row>
    <row r="31" customFormat="false" ht="12.75" hidden="false" customHeight="true" outlineLevel="0" collapsed="false">
      <c r="A31" s="140" t="s">
        <v>399</v>
      </c>
      <c r="E31" s="218" t="n">
        <f aca="false">B102</f>
        <v>0</v>
      </c>
      <c r="F31" s="140" t="s">
        <v>397</v>
      </c>
      <c r="I31" s="87"/>
      <c r="J31" s="87"/>
      <c r="K31" s="204" t="s">
        <v>400</v>
      </c>
      <c r="L31" s="87"/>
      <c r="M31" s="150" t="n">
        <v>0</v>
      </c>
      <c r="N31" s="9" t="n">
        <f aca="false">M31</f>
        <v>0</v>
      </c>
      <c r="O31" s="87" t="s">
        <v>395</v>
      </c>
      <c r="P31" s="87"/>
      <c r="Q31" s="87"/>
      <c r="R31" s="118"/>
      <c r="S31" s="87"/>
      <c r="T31" s="87"/>
      <c r="U31" s="87"/>
      <c r="V31" s="87"/>
      <c r="W31" s="87"/>
      <c r="X31" s="87"/>
      <c r="Y31" s="87"/>
      <c r="Z31" s="87"/>
      <c r="AA31" s="87"/>
      <c r="AB31" s="87"/>
      <c r="AC31" s="87"/>
      <c r="AD31" s="87"/>
      <c r="AE31" s="87"/>
      <c r="AF31" s="87"/>
      <c r="AG31" s="87"/>
      <c r="AH31" s="87"/>
      <c r="AI31" s="72"/>
      <c r="AJ31" s="87"/>
      <c r="AK31" s="87"/>
    </row>
    <row r="32" customFormat="false" ht="12.75" hidden="false" customHeight="true" outlineLevel="0" collapsed="false">
      <c r="A32" s="140" t="s">
        <v>401</v>
      </c>
      <c r="E32" s="243" t="n">
        <f aca="false">B118</f>
        <v>0</v>
      </c>
      <c r="F32" s="140" t="s">
        <v>397</v>
      </c>
      <c r="K32" s="204" t="s">
        <v>402</v>
      </c>
      <c r="L32" s="87"/>
      <c r="M32" s="150" t="n">
        <v>0</v>
      </c>
      <c r="N32" s="9"/>
      <c r="O32" s="87" t="s">
        <v>395</v>
      </c>
      <c r="P32" s="87"/>
      <c r="Q32" s="87"/>
      <c r="R32" s="118"/>
      <c r="AI32" s="8"/>
    </row>
    <row r="33" customFormat="false" ht="12.75" hidden="false" customHeight="true" outlineLevel="0" collapsed="false">
      <c r="A33" s="140" t="s">
        <v>403</v>
      </c>
      <c r="E33" s="218" t="n">
        <f aca="false">+B67</f>
        <v>0</v>
      </c>
      <c r="F33" s="140" t="s">
        <v>397</v>
      </c>
      <c r="K33" s="204"/>
      <c r="L33" s="72"/>
      <c r="M33" s="9"/>
      <c r="N33" s="9"/>
      <c r="O33" s="87"/>
      <c r="P33" s="87"/>
      <c r="Q33" s="87"/>
      <c r="R33" s="118"/>
    </row>
    <row r="34" customFormat="false" ht="12.75" hidden="false" customHeight="true" outlineLevel="0" collapsed="false">
      <c r="A34" s="140" t="s">
        <v>404</v>
      </c>
      <c r="E34" s="218" t="n">
        <f aca="false">SUM(G34:G35)</f>
        <v>0</v>
      </c>
      <c r="F34" s="140" t="s">
        <v>397</v>
      </c>
      <c r="G34" s="244" t="n">
        <f aca="false">-B69</f>
        <v>-0</v>
      </c>
      <c r="H34" s="140" t="s">
        <v>405</v>
      </c>
      <c r="K34" s="204" t="s">
        <v>406</v>
      </c>
      <c r="L34" s="87"/>
      <c r="M34" s="9" t="n">
        <f aca="false">B76</f>
        <v>0</v>
      </c>
      <c r="N34" s="9" t="n">
        <f aca="false">B63</f>
        <v>0</v>
      </c>
      <c r="O34" s="87" t="s">
        <v>407</v>
      </c>
      <c r="P34" s="87"/>
      <c r="Q34" s="87"/>
      <c r="R34" s="118"/>
    </row>
    <row r="35" customFormat="false" ht="12.75" hidden="false" customHeight="true" outlineLevel="0" collapsed="false">
      <c r="A35" s="140" t="s">
        <v>408</v>
      </c>
      <c r="E35" s="218" t="n">
        <f aca="false">F238</f>
        <v>0</v>
      </c>
      <c r="F35" s="140" t="s">
        <v>397</v>
      </c>
      <c r="G35" s="245" t="n">
        <f aca="false">SUM(B58+B59)*-1</f>
        <v>-0</v>
      </c>
      <c r="H35" s="140" t="s">
        <v>409</v>
      </c>
      <c r="K35" s="204"/>
      <c r="L35" s="87"/>
      <c r="M35" s="9"/>
      <c r="N35" s="9"/>
      <c r="O35" s="87"/>
      <c r="P35" s="87"/>
      <c r="Q35" s="87"/>
      <c r="R35" s="118"/>
    </row>
    <row r="36" customFormat="false" ht="12.75" hidden="false" customHeight="true" outlineLevel="0" collapsed="false">
      <c r="A36" s="142" t="s">
        <v>410</v>
      </c>
      <c r="E36" s="230" t="n">
        <f aca="false">SUM(E29:E35)</f>
        <v>0</v>
      </c>
      <c r="K36" s="204" t="s">
        <v>268</v>
      </c>
      <c r="L36" s="72"/>
      <c r="M36" s="9" t="n">
        <f aca="false">SUM(M30:M34)</f>
        <v>0</v>
      </c>
      <c r="N36" s="9" t="n">
        <f aca="false">SUM(N30:N34)</f>
        <v>0</v>
      </c>
      <c r="O36" s="87"/>
      <c r="P36" s="87"/>
      <c r="Q36" s="87"/>
      <c r="R36" s="118"/>
    </row>
    <row r="37" customFormat="false" ht="12.75" hidden="false" customHeight="true" outlineLevel="0" collapsed="false">
      <c r="K37" s="246"/>
      <c r="L37" s="72"/>
      <c r="M37" s="72"/>
      <c r="N37" s="72"/>
      <c r="O37" s="87"/>
      <c r="P37" s="87"/>
      <c r="Q37" s="87"/>
      <c r="R37" s="118"/>
    </row>
    <row r="38" customFormat="false" ht="12.75" hidden="false" customHeight="true" outlineLevel="0" collapsed="false">
      <c r="A38" s="205" t="s">
        <v>411</v>
      </c>
      <c r="C38" s="150"/>
      <c r="E38" s="230" t="n">
        <f aca="false">+E36+E26+E19</f>
        <v>0</v>
      </c>
      <c r="K38" s="204"/>
      <c r="L38" s="247" t="s">
        <v>412</v>
      </c>
      <c r="M38" s="64" t="n">
        <f aca="false">M36-E38</f>
        <v>0</v>
      </c>
      <c r="N38" s="64" t="n">
        <f aca="false">+N36-E26</f>
        <v>0</v>
      </c>
      <c r="O38" s="87"/>
      <c r="P38" s="87"/>
      <c r="Q38" s="87"/>
      <c r="R38" s="118"/>
      <c r="AN38" s="8"/>
      <c r="AO38" s="8"/>
      <c r="AP38" s="8"/>
      <c r="AQ38" s="8"/>
      <c r="AR38" s="8"/>
      <c r="AS38" s="8"/>
    </row>
    <row r="39" customFormat="false" ht="12.75" hidden="false" customHeight="true" outlineLevel="0" collapsed="false">
      <c r="K39" s="248"/>
      <c r="L39" s="249"/>
      <c r="M39" s="249"/>
      <c r="N39" s="250"/>
      <c r="O39" s="249"/>
      <c r="P39" s="249"/>
      <c r="Q39" s="249"/>
      <c r="R39" s="251"/>
      <c r="AJ39" s="8"/>
      <c r="AK39" s="8"/>
      <c r="AN39" s="8"/>
      <c r="AO39" s="8"/>
      <c r="AP39" s="8"/>
      <c r="AQ39" s="8"/>
      <c r="AR39" s="8"/>
      <c r="AS39" s="8"/>
    </row>
    <row r="40" customFormat="false" ht="12.75" hidden="false" customHeight="true" outlineLevel="0" collapsed="false">
      <c r="K40" s="87"/>
      <c r="L40" s="87"/>
      <c r="M40" s="87"/>
      <c r="N40" s="87"/>
      <c r="O40" s="87"/>
      <c r="P40" s="87"/>
      <c r="AJ40" s="8"/>
      <c r="AK40" s="8"/>
      <c r="AN40" s="8"/>
      <c r="AO40" s="8"/>
      <c r="AP40" s="8"/>
      <c r="AQ40" s="8"/>
      <c r="AR40" s="8"/>
      <c r="AS40" s="8"/>
    </row>
    <row r="41" customFormat="false" ht="12.75" hidden="false" customHeight="true" outlineLevel="0" collapsed="false">
      <c r="A41" s="252" t="s">
        <v>413</v>
      </c>
      <c r="B41" s="252"/>
      <c r="K41" s="8"/>
      <c r="L41" s="8"/>
      <c r="M41" s="10"/>
      <c r="N41" s="8"/>
      <c r="O41" s="8"/>
      <c r="P41" s="8"/>
      <c r="X41" s="87"/>
      <c r="AJ41" s="8"/>
      <c r="AK41" s="8"/>
      <c r="AN41" s="8"/>
      <c r="AO41" s="8"/>
      <c r="AP41" s="8"/>
      <c r="AQ41" s="8"/>
      <c r="AR41" s="8"/>
      <c r="AS41" s="8"/>
    </row>
    <row r="42" customFormat="false" ht="12.75" hidden="false" customHeight="true" outlineLevel="0" collapsed="false">
      <c r="B42" s="8"/>
      <c r="AI42" s="254" t="s">
        <v>246</v>
      </c>
      <c r="AJ42" s="254"/>
      <c r="AK42" s="8"/>
      <c r="AN42" s="8"/>
      <c r="AO42" s="8"/>
      <c r="AP42" s="8"/>
      <c r="AQ42" s="8"/>
      <c r="AR42" s="8"/>
      <c r="AS42" s="8"/>
    </row>
    <row r="43" customFormat="false" ht="12.75" hidden="false" customHeight="true" outlineLevel="0" collapsed="false">
      <c r="A43" s="255"/>
      <c r="B43" s="256" t="s">
        <v>414</v>
      </c>
      <c r="C43" s="257" t="n">
        <f aca="false">SUM(C47:C71)-C61-C68-C69</f>
        <v>0</v>
      </c>
      <c r="D43" s="257" t="n">
        <f aca="false">SUM(D47:D71)-D61-D68-D69</f>
        <v>0</v>
      </c>
      <c r="E43" s="257" t="n">
        <f aca="false">SUM(E47:E71)-G61-G68-G69</f>
        <v>0</v>
      </c>
      <c r="F43" s="257" t="n">
        <f aca="false">SUM(F47:F71)-F61-F68-F69</f>
        <v>0</v>
      </c>
      <c r="G43" s="257" t="n">
        <f aca="false">SUM(G47:G71)-I61-I68-I69</f>
        <v>0</v>
      </c>
      <c r="H43" s="257" t="n">
        <f aca="false">SUM(H47:H71)-L61-L68-L69</f>
        <v>0</v>
      </c>
      <c r="I43" s="257" t="n">
        <f aca="false">SUM(I47:I71)-M61-M68-M69</f>
        <v>0</v>
      </c>
      <c r="J43" s="257" t="n">
        <f aca="false">SUM(J47:J71)-N61-N68-N69</f>
        <v>0</v>
      </c>
      <c r="K43" s="257" t="n">
        <f aca="false">SUM(K47:K71)-O61-O68-O69</f>
        <v>0</v>
      </c>
      <c r="L43" s="257" t="n">
        <f aca="false">SUM(L47:L71)-P61-P68-P69</f>
        <v>0</v>
      </c>
      <c r="M43" s="257" t="n">
        <f aca="false">SUM(M47:M71)-Q61-Q68-Q69</f>
        <v>0</v>
      </c>
      <c r="N43" s="257" t="n">
        <f aca="false">SUM(N47:N71)-R61-R68-R69</f>
        <v>0</v>
      </c>
      <c r="O43" s="257" t="n">
        <f aca="false">SUM(O47:O71)-S61-S68-S69</f>
        <v>0</v>
      </c>
      <c r="P43" s="257" t="n">
        <f aca="false">SUM(P47:P71)-T61-T68-T69</f>
        <v>0</v>
      </c>
      <c r="Q43" s="257" t="n">
        <f aca="false">SUM(Q47:Q71)-Q61-Q68-Q69</f>
        <v>0</v>
      </c>
      <c r="R43" s="257" t="n">
        <f aca="false">SUM(R47:R71)-R61-R68-R69</f>
        <v>0</v>
      </c>
      <c r="S43" s="257" t="n">
        <f aca="false">SUM(S47:S71)-S61-S68-S69</f>
        <v>0</v>
      </c>
      <c r="T43" s="257" t="n">
        <f aca="false">SUM(T47:T71)-T61-T68-T69</f>
        <v>0</v>
      </c>
      <c r="U43" s="257" t="n">
        <f aca="false">SUM(U47:U71)-U61-U68-U69</f>
        <v>0</v>
      </c>
      <c r="V43" s="257" t="n">
        <f aca="false">SUM(V47:V71)-V61-V68-V69</f>
        <v>0</v>
      </c>
      <c r="W43" s="257" t="n">
        <f aca="false">SUM(W47:W71)-Z61-W68-W69</f>
        <v>0</v>
      </c>
      <c r="X43" s="257" t="n">
        <f aca="false">SUM(X47:X71)-X61-X68-X69</f>
        <v>0</v>
      </c>
      <c r="Y43" s="257" t="n">
        <f aca="false">SUM(Y47:Y71)-Y61-Y68-Y69</f>
        <v>0</v>
      </c>
      <c r="Z43" s="257" t="e">
        <f aca="false">SUM(Z47:Z71)-#REF!-Z68-Z69</f>
        <v>#REF!</v>
      </c>
      <c r="AA43" s="257" t="n">
        <f aca="false">SUM(AA47:AA71)-AA61-AA68-AA69</f>
        <v>0</v>
      </c>
      <c r="AB43" s="257" t="n">
        <f aca="false">SUM(AB47:AB71)-AB61-AB68-AB69</f>
        <v>0</v>
      </c>
      <c r="AC43" s="257" t="n">
        <f aca="false">SUM(AC47:AC71)-AC61-AC68-AC69</f>
        <v>0</v>
      </c>
      <c r="AD43" s="257" t="n">
        <f aca="false">SUM(AD47:AD71)-AD61-AD68-AD69</f>
        <v>0</v>
      </c>
      <c r="AE43" s="257" t="n">
        <f aca="false">SUM(AE47:AE71)-AE61-AE68-AE69</f>
        <v>0</v>
      </c>
      <c r="AF43" s="257" t="n">
        <f aca="false">SUM(AF47:AF71)-AF61-AF68-AF69</f>
        <v>0</v>
      </c>
      <c r="AG43" s="257" t="n">
        <f aca="false">SUM(AG47:AG71)-AG61-AG68-AG69</f>
        <v>0</v>
      </c>
      <c r="AH43" s="8"/>
      <c r="AI43" s="258" t="s">
        <v>415</v>
      </c>
      <c r="AJ43" s="259" t="s">
        <v>416</v>
      </c>
      <c r="AK43" s="8"/>
      <c r="AL43" s="22"/>
      <c r="AN43" s="8"/>
      <c r="AO43" s="8"/>
      <c r="AP43" s="8"/>
      <c r="AQ43" s="8"/>
      <c r="AR43" s="8"/>
      <c r="AS43" s="8"/>
    </row>
    <row r="44" customFormat="false" ht="12.75" hidden="false" customHeight="true" outlineLevel="0" collapsed="false">
      <c r="A44" s="260" t="s">
        <v>417</v>
      </c>
      <c r="B44" s="261" t="n">
        <f aca="false">B4</f>
        <v>36982</v>
      </c>
      <c r="C44" s="262" t="n">
        <f aca="false">B44</f>
        <v>36982</v>
      </c>
      <c r="D44" s="262" t="n">
        <f aca="false">C44+1</f>
        <v>36983</v>
      </c>
      <c r="E44" s="262" t="n">
        <f aca="false">D44+1</f>
        <v>36984</v>
      </c>
      <c r="F44" s="262" t="n">
        <f aca="false">E44+1</f>
        <v>36985</v>
      </c>
      <c r="G44" s="262" t="n">
        <f aca="false">F44+1</f>
        <v>36986</v>
      </c>
      <c r="H44" s="262" t="n">
        <f aca="false">G44+1</f>
        <v>36987</v>
      </c>
      <c r="I44" s="262" t="n">
        <f aca="false">H44+1</f>
        <v>36988</v>
      </c>
      <c r="J44" s="262" t="n">
        <f aca="false">I44+1</f>
        <v>36989</v>
      </c>
      <c r="K44" s="262" t="n">
        <f aca="false">J44+1</f>
        <v>36990</v>
      </c>
      <c r="L44" s="262" t="n">
        <f aca="false">K44+1</f>
        <v>36991</v>
      </c>
      <c r="M44" s="262" t="n">
        <f aca="false">L44+1</f>
        <v>36992</v>
      </c>
      <c r="N44" s="262" t="n">
        <f aca="false">M44+1</f>
        <v>36993</v>
      </c>
      <c r="O44" s="262" t="n">
        <f aca="false">N44+1</f>
        <v>36994</v>
      </c>
      <c r="P44" s="262" t="n">
        <f aca="false">O44+1</f>
        <v>36995</v>
      </c>
      <c r="Q44" s="262" t="n">
        <f aca="false">P44+1</f>
        <v>36996</v>
      </c>
      <c r="R44" s="262" t="n">
        <f aca="false">Q44+1</f>
        <v>36997</v>
      </c>
      <c r="S44" s="262" t="n">
        <f aca="false">R44+1</f>
        <v>36998</v>
      </c>
      <c r="T44" s="262" t="n">
        <f aca="false">S44+1</f>
        <v>36999</v>
      </c>
      <c r="U44" s="262" t="n">
        <f aca="false">T44+1</f>
        <v>37000</v>
      </c>
      <c r="V44" s="262" t="n">
        <f aca="false">U44+1</f>
        <v>37001</v>
      </c>
      <c r="W44" s="262" t="n">
        <f aca="false">V44+1</f>
        <v>37002</v>
      </c>
      <c r="X44" s="262" t="n">
        <f aca="false">W44+1</f>
        <v>37003</v>
      </c>
      <c r="Y44" s="262" t="n">
        <f aca="false">X44+1</f>
        <v>37004</v>
      </c>
      <c r="Z44" s="262" t="n">
        <f aca="false">Y44+1</f>
        <v>37005</v>
      </c>
      <c r="AA44" s="262" t="n">
        <f aca="false">Z44+1</f>
        <v>37006</v>
      </c>
      <c r="AB44" s="262" t="n">
        <f aca="false">AA44+1</f>
        <v>37007</v>
      </c>
      <c r="AC44" s="262" t="n">
        <f aca="false">AB44+1</f>
        <v>37008</v>
      </c>
      <c r="AD44" s="262" t="n">
        <f aca="false">AC44+1</f>
        <v>37009</v>
      </c>
      <c r="AE44" s="262" t="n">
        <f aca="false">AD44+1</f>
        <v>37010</v>
      </c>
      <c r="AF44" s="262" t="n">
        <f aca="false">AE44+1</f>
        <v>37011</v>
      </c>
      <c r="AG44" s="262" t="n">
        <f aca="false">AF44+1</f>
        <v>37012</v>
      </c>
      <c r="AH44" s="263"/>
      <c r="AI44" s="264" t="n">
        <v>1</v>
      </c>
      <c r="AJ44" s="265" t="s">
        <v>418</v>
      </c>
      <c r="AK44" s="263"/>
      <c r="AL44" s="266"/>
      <c r="AM44" s="263"/>
      <c r="AN44" s="263"/>
      <c r="AO44" s="263"/>
      <c r="AP44" s="263"/>
      <c r="AQ44" s="263"/>
      <c r="AR44" s="263"/>
      <c r="AS44" s="263"/>
      <c r="AT44" s="263"/>
      <c r="AU44" s="263"/>
      <c r="AV44" s="263"/>
      <c r="AW44" s="263"/>
      <c r="AX44" s="263"/>
      <c r="AY44" s="263"/>
      <c r="AZ44" s="263"/>
      <c r="BA44" s="263"/>
      <c r="BB44" s="263"/>
      <c r="BC44" s="263"/>
      <c r="BD44" s="263"/>
      <c r="BE44" s="263"/>
      <c r="BF44" s="263"/>
      <c r="BG44" s="263"/>
      <c r="BH44" s="263"/>
      <c r="BI44" s="263"/>
      <c r="BJ44" s="263"/>
      <c r="BK44" s="263"/>
      <c r="BL44" s="263"/>
      <c r="BM44" s="263"/>
      <c r="BN44" s="263"/>
      <c r="BO44" s="263"/>
      <c r="BP44" s="263"/>
      <c r="BQ44" s="263"/>
      <c r="BR44" s="263"/>
      <c r="BS44" s="263"/>
      <c r="BT44" s="263"/>
      <c r="BU44" s="263"/>
      <c r="BV44" s="263"/>
      <c r="BW44" s="263"/>
      <c r="BX44" s="263"/>
      <c r="BY44" s="263"/>
      <c r="BZ44" s="263"/>
      <c r="CA44" s="263"/>
      <c r="CB44" s="263"/>
      <c r="CC44" s="263"/>
      <c r="CD44" s="263"/>
      <c r="CE44" s="263"/>
      <c r="CF44" s="263"/>
      <c r="CG44" s="263"/>
      <c r="CH44" s="263"/>
      <c r="CI44" s="263"/>
      <c r="CJ44" s="263"/>
      <c r="CK44" s="263"/>
      <c r="CL44" s="263"/>
      <c r="CM44" s="263"/>
      <c r="CN44" s="263"/>
      <c r="CO44" s="263"/>
      <c r="CP44" s="263"/>
      <c r="CQ44" s="263"/>
      <c r="CR44" s="263"/>
      <c r="CS44" s="263"/>
      <c r="CT44" s="263"/>
      <c r="CU44" s="263"/>
      <c r="CV44" s="263"/>
      <c r="CW44" s="263"/>
      <c r="CX44" s="263"/>
      <c r="CY44" s="263"/>
      <c r="CZ44" s="263"/>
      <c r="DA44" s="263"/>
      <c r="DB44" s="263"/>
      <c r="DC44" s="263"/>
      <c r="DD44" s="263"/>
      <c r="DE44" s="263"/>
      <c r="DF44" s="263"/>
      <c r="DG44" s="263"/>
      <c r="DH44" s="263"/>
      <c r="DI44" s="263"/>
      <c r="DJ44" s="263"/>
      <c r="DK44" s="263"/>
      <c r="DL44" s="263"/>
      <c r="DM44" s="263"/>
      <c r="DN44" s="263"/>
      <c r="DO44" s="263"/>
      <c r="DP44" s="263"/>
      <c r="DQ44" s="263"/>
      <c r="DR44" s="263"/>
      <c r="DS44" s="263"/>
      <c r="DT44" s="263"/>
      <c r="DU44" s="263"/>
      <c r="DV44" s="263"/>
      <c r="DW44" s="263"/>
      <c r="DX44" s="263"/>
      <c r="DY44" s="263"/>
      <c r="DZ44" s="263"/>
      <c r="EA44" s="263"/>
      <c r="EB44" s="263"/>
      <c r="EC44" s="263"/>
      <c r="ED44" s="263"/>
      <c r="EE44" s="263"/>
      <c r="EF44" s="263"/>
      <c r="EG44" s="263"/>
      <c r="EH44" s="263"/>
      <c r="EI44" s="263"/>
      <c r="EJ44" s="263"/>
      <c r="EK44" s="263"/>
      <c r="EL44" s="263"/>
      <c r="EM44" s="263"/>
      <c r="EN44" s="263"/>
      <c r="EO44" s="263"/>
      <c r="EP44" s="263"/>
      <c r="EQ44" s="263"/>
      <c r="ER44" s="263"/>
      <c r="ES44" s="263"/>
      <c r="ET44" s="263"/>
      <c r="EU44" s="263"/>
      <c r="EV44" s="263"/>
      <c r="EW44" s="263"/>
      <c r="EX44" s="263"/>
      <c r="EY44" s="263"/>
      <c r="EZ44" s="263"/>
      <c r="FA44" s="263"/>
      <c r="FB44" s="263"/>
      <c r="FC44" s="263"/>
      <c r="FD44" s="263"/>
      <c r="FE44" s="263"/>
      <c r="FF44" s="263"/>
      <c r="FG44" s="263"/>
      <c r="FH44" s="263"/>
      <c r="FI44" s="263"/>
      <c r="FJ44" s="263"/>
      <c r="FK44" s="263"/>
      <c r="FL44" s="263"/>
      <c r="FM44" s="263"/>
      <c r="FN44" s="263"/>
      <c r="FO44" s="263"/>
      <c r="FP44" s="263"/>
      <c r="FQ44" s="263"/>
      <c r="FR44" s="263"/>
      <c r="FS44" s="263"/>
      <c r="FT44" s="263"/>
      <c r="FU44" s="263"/>
      <c r="FV44" s="263"/>
      <c r="FW44" s="263"/>
      <c r="FX44" s="263"/>
      <c r="FY44" s="263"/>
      <c r="FZ44" s="263"/>
      <c r="GA44" s="263"/>
      <c r="GB44" s="263"/>
      <c r="GC44" s="263"/>
      <c r="GD44" s="263"/>
      <c r="GE44" s="263"/>
      <c r="GF44" s="263"/>
      <c r="GG44" s="263"/>
      <c r="GH44" s="263"/>
      <c r="GI44" s="263"/>
      <c r="GJ44" s="263"/>
      <c r="GK44" s="263"/>
      <c r="GL44" s="263"/>
      <c r="GM44" s="263"/>
      <c r="GN44" s="263"/>
      <c r="GO44" s="263"/>
      <c r="GP44" s="263"/>
      <c r="GQ44" s="263"/>
      <c r="GR44" s="263"/>
      <c r="GS44" s="263"/>
      <c r="GT44" s="263"/>
      <c r="GU44" s="263"/>
      <c r="GV44" s="263"/>
      <c r="GW44" s="263"/>
      <c r="GX44" s="263"/>
      <c r="GY44" s="263"/>
      <c r="GZ44" s="263"/>
      <c r="HA44" s="263"/>
      <c r="HB44" s="263"/>
      <c r="HC44" s="263"/>
      <c r="HD44" s="263"/>
      <c r="HE44" s="263"/>
      <c r="HF44" s="263"/>
      <c r="HG44" s="263"/>
      <c r="HH44" s="263"/>
      <c r="HI44" s="263"/>
      <c r="HJ44" s="263"/>
      <c r="HK44" s="263"/>
      <c r="HL44" s="263"/>
      <c r="HM44" s="263"/>
      <c r="HN44" s="263"/>
      <c r="HO44" s="263"/>
      <c r="HP44" s="263"/>
      <c r="HQ44" s="263"/>
      <c r="HR44" s="263"/>
      <c r="HS44" s="263"/>
      <c r="HT44" s="263"/>
      <c r="HU44" s="263"/>
      <c r="HV44" s="263"/>
      <c r="HW44" s="263"/>
      <c r="HX44" s="263"/>
      <c r="HY44" s="263"/>
      <c r="HZ44" s="263"/>
      <c r="IA44" s="263"/>
      <c r="IB44" s="263"/>
      <c r="IC44" s="263"/>
      <c r="ID44" s="263"/>
      <c r="IE44" s="263"/>
      <c r="IF44" s="263"/>
      <c r="IG44" s="263"/>
      <c r="IH44" s="263"/>
      <c r="II44" s="263"/>
      <c r="IJ44" s="263"/>
      <c r="IK44" s="263"/>
      <c r="IL44" s="263"/>
      <c r="IM44" s="263"/>
      <c r="IN44" s="263"/>
      <c r="IO44" s="263"/>
      <c r="IP44" s="263"/>
      <c r="IQ44" s="263"/>
      <c r="IR44" s="263"/>
      <c r="IS44" s="263"/>
      <c r="IT44" s="263"/>
      <c r="IU44" s="263"/>
      <c r="IV44" s="263"/>
      <c r="IW44" s="263"/>
    </row>
    <row r="45" customFormat="false" ht="12.75" hidden="false" customHeight="true" outlineLevel="0" collapsed="false">
      <c r="A45" s="267"/>
      <c r="B45" s="267"/>
      <c r="C45" s="268" t="str">
        <f aca="false">LOOKUP((WEEKDAY(C44,1)),$AI$44:$AI$50,$AJ$44:$AJ$50)</f>
        <v>S</v>
      </c>
      <c r="D45" s="268" t="str">
        <f aca="false">LOOKUP((WEEKDAY(D44,1)),$AI$44:$AI$50,$AJ$44:$AJ$50)</f>
        <v>M</v>
      </c>
      <c r="E45" s="268" t="str">
        <f aca="false">LOOKUP((WEEKDAY(E44,1)),$AI$44:$AI$50,$AJ$44:$AJ$50)</f>
        <v>T</v>
      </c>
      <c r="F45" s="268" t="str">
        <f aca="false">LOOKUP((WEEKDAY(F44,1)),$AI$44:$AI$50,$AJ$44:$AJ$50)</f>
        <v>W</v>
      </c>
      <c r="G45" s="268" t="str">
        <f aca="false">LOOKUP((WEEKDAY(G44,1)),$AI$44:$AI$50,$AJ$44:$AJ$50)</f>
        <v>R</v>
      </c>
      <c r="H45" s="268" t="str">
        <f aca="false">LOOKUP((WEEKDAY(H44,1)),$AI$44:$AI$50,$AJ$44:$AJ$50)</f>
        <v>F</v>
      </c>
      <c r="I45" s="268" t="str">
        <f aca="false">LOOKUP((WEEKDAY(I44,1)),$AI$44:$AI$50,$AJ$44:$AJ$50)</f>
        <v>S</v>
      </c>
      <c r="J45" s="268" t="str">
        <f aca="false">LOOKUP((WEEKDAY(J44,1)),$AI$44:$AI$50,$AJ$44:$AJ$50)</f>
        <v>S</v>
      </c>
      <c r="K45" s="268" t="str">
        <f aca="false">LOOKUP((WEEKDAY(K44,1)),$AI$44:$AI$50,$AJ$44:$AJ$50)</f>
        <v>M</v>
      </c>
      <c r="L45" s="268" t="str">
        <f aca="false">LOOKUP((WEEKDAY(L44,1)),$AI$44:$AI$50,$AJ$44:$AJ$50)</f>
        <v>T</v>
      </c>
      <c r="M45" s="268" t="str">
        <f aca="false">LOOKUP((WEEKDAY(M44,1)),$AI$44:$AI$50,$AJ$44:$AJ$50)</f>
        <v>W</v>
      </c>
      <c r="N45" s="268" t="str">
        <f aca="false">LOOKUP((WEEKDAY(N44,1)),$AI$44:$AI$50,$AJ$44:$AJ$50)</f>
        <v>R</v>
      </c>
      <c r="O45" s="268" t="str">
        <f aca="false">LOOKUP((WEEKDAY(O44,1)),$AI$44:$AI$50,$AJ$44:$AJ$50)</f>
        <v>F</v>
      </c>
      <c r="P45" s="268" t="str">
        <f aca="false">LOOKUP((WEEKDAY(P44,1)),$AI$44:$AI$50,$AJ$44:$AJ$50)</f>
        <v>S</v>
      </c>
      <c r="Q45" s="268" t="str">
        <f aca="false">LOOKUP((WEEKDAY(Q44,1)),$AI$44:$AI$50,$AJ$44:$AJ$50)</f>
        <v>S</v>
      </c>
      <c r="R45" s="268" t="str">
        <f aca="false">LOOKUP((WEEKDAY(R44,1)),$AI$44:$AI$50,$AJ$44:$AJ$50)</f>
        <v>M</v>
      </c>
      <c r="S45" s="268" t="str">
        <f aca="false">LOOKUP((WEEKDAY(S44,1)),$AI$44:$AI$50,$AJ$44:$AJ$50)</f>
        <v>T</v>
      </c>
      <c r="T45" s="268" t="str">
        <f aca="false">LOOKUP((WEEKDAY(T44,1)),$AI$44:$AI$50,$AJ$44:$AJ$50)</f>
        <v>W</v>
      </c>
      <c r="U45" s="268" t="str">
        <f aca="false">LOOKUP((WEEKDAY(U44,1)),$AI$44:$AI$50,$AJ$44:$AJ$50)</f>
        <v>R</v>
      </c>
      <c r="V45" s="268" t="str">
        <f aca="false">LOOKUP((WEEKDAY(V44,1)),$AI$44:$AI$50,$AJ$44:$AJ$50)</f>
        <v>F</v>
      </c>
      <c r="W45" s="268" t="str">
        <f aca="false">LOOKUP((WEEKDAY(W44,1)),$AI$44:$AI$50,$AJ$44:$AJ$50)</f>
        <v>S</v>
      </c>
      <c r="X45" s="268" t="str">
        <f aca="false">LOOKUP((WEEKDAY(X44,1)),$AI$44:$AI$50,$AJ$44:$AJ$50)</f>
        <v>S</v>
      </c>
      <c r="Y45" s="268" t="str">
        <f aca="false">LOOKUP((WEEKDAY(Y44,1)),$AI$44:$AI$50,$AJ$44:$AJ$50)</f>
        <v>M</v>
      </c>
      <c r="Z45" s="268" t="str">
        <f aca="false">LOOKUP((WEEKDAY(Z44,1)),$AI$44:$AI$50,$AJ$44:$AJ$50)</f>
        <v>T</v>
      </c>
      <c r="AA45" s="268" t="str">
        <f aca="false">LOOKUP((WEEKDAY(AA44,1)),$AI$44:$AI$50,$AJ$44:$AJ$50)</f>
        <v>W</v>
      </c>
      <c r="AB45" s="268" t="str">
        <f aca="false">LOOKUP((WEEKDAY(AB44,1)),$AI$44:$AI$50,$AJ$44:$AJ$50)</f>
        <v>R</v>
      </c>
      <c r="AC45" s="268" t="str">
        <f aca="false">LOOKUP((WEEKDAY(AC44,1)),$AI$44:$AI$50,$AJ$44:$AJ$50)</f>
        <v>F</v>
      </c>
      <c r="AD45" s="268" t="str">
        <f aca="false">LOOKUP((WEEKDAY(AD44,1)),$AI$44:$AI$50,$AJ$44:$AJ$50)</f>
        <v>S</v>
      </c>
      <c r="AE45" s="268" t="str">
        <f aca="false">LOOKUP((WEEKDAY(AE44,1)),$AI$44:$AI$50,$AJ$44:$AJ$50)</f>
        <v>S</v>
      </c>
      <c r="AF45" s="268" t="str">
        <f aca="false">LOOKUP((WEEKDAY(AF44,1)),$AI$44:$AI$50,$AJ$44:$AJ$50)</f>
        <v>M</v>
      </c>
      <c r="AG45" s="268" t="str">
        <f aca="false">LOOKUP((WEEKDAY(AG44,1)),$AI$44:$AI$50,$AJ$44:$AJ$50)</f>
        <v>T</v>
      </c>
      <c r="AH45" s="8"/>
      <c r="AI45" s="269" t="n">
        <v>2</v>
      </c>
      <c r="AJ45" s="270" t="s">
        <v>419</v>
      </c>
      <c r="AK45" s="8"/>
      <c r="AL45" s="87"/>
      <c r="AN45" s="8"/>
      <c r="AO45" s="8"/>
      <c r="AP45" s="8"/>
      <c r="AQ45" s="8"/>
      <c r="AR45" s="8"/>
      <c r="AS45" s="8"/>
    </row>
    <row r="46" customFormat="false" ht="12.75" hidden="false" customHeight="true" outlineLevel="0" collapsed="false">
      <c r="A46" s="271"/>
      <c r="B46" s="272" t="s">
        <v>420</v>
      </c>
      <c r="C46" s="273"/>
      <c r="D46" s="273"/>
      <c r="E46" s="273"/>
      <c r="F46" s="273"/>
      <c r="G46" s="273"/>
      <c r="H46" s="273"/>
      <c r="I46" s="273"/>
      <c r="J46" s="273"/>
      <c r="K46" s="273"/>
      <c r="L46" s="273"/>
      <c r="M46" s="273"/>
      <c r="N46" s="273"/>
      <c r="O46" s="273"/>
      <c r="P46" s="273"/>
      <c r="Q46" s="273"/>
      <c r="R46" s="273"/>
      <c r="S46" s="273"/>
      <c r="T46" s="273"/>
      <c r="U46" s="273"/>
      <c r="V46" s="273"/>
      <c r="W46" s="273"/>
      <c r="X46" s="273"/>
      <c r="Y46" s="273"/>
      <c r="Z46" s="273"/>
      <c r="AA46" s="273"/>
      <c r="AB46" s="273"/>
      <c r="AC46" s="273"/>
      <c r="AD46" s="273"/>
      <c r="AE46" s="273"/>
      <c r="AF46" s="273"/>
      <c r="AG46" s="274"/>
      <c r="AH46" s="8"/>
      <c r="AI46" s="269" t="n">
        <v>3</v>
      </c>
      <c r="AJ46" s="270" t="s">
        <v>421</v>
      </c>
      <c r="AK46" s="8"/>
      <c r="AL46" s="87"/>
      <c r="AN46" s="8"/>
      <c r="AO46" s="8"/>
      <c r="AP46" s="8"/>
      <c r="AQ46" s="8"/>
      <c r="AR46" s="8"/>
      <c r="AS46" s="8"/>
    </row>
    <row r="47" customFormat="false" ht="12.75" hidden="false" customHeight="true" outlineLevel="0" collapsed="false">
      <c r="A47" s="218" t="s">
        <v>422</v>
      </c>
      <c r="B47" s="275" t="n">
        <f aca="false">SUM(C47:AG47)</f>
        <v>0</v>
      </c>
      <c r="C47" s="150" t="n">
        <v>0</v>
      </c>
      <c r="D47" s="150" t="n">
        <v>0</v>
      </c>
      <c r="E47" s="140" t="n">
        <v>0</v>
      </c>
      <c r="F47" s="150" t="n">
        <v>0</v>
      </c>
      <c r="G47" s="150" t="n">
        <v>0</v>
      </c>
      <c r="H47" s="150" t="n">
        <v>0</v>
      </c>
      <c r="I47" s="150" t="n">
        <v>0</v>
      </c>
      <c r="J47" s="150" t="n">
        <v>0</v>
      </c>
      <c r="K47" s="150" t="n">
        <v>0</v>
      </c>
      <c r="L47" s="150" t="n">
        <v>0</v>
      </c>
      <c r="M47" s="150" t="n">
        <v>0</v>
      </c>
      <c r="N47" s="150" t="n">
        <v>0</v>
      </c>
      <c r="O47" s="150" t="n">
        <v>0</v>
      </c>
      <c r="P47" s="150" t="n">
        <v>0</v>
      </c>
      <c r="Q47" s="150" t="n">
        <v>0</v>
      </c>
      <c r="R47" s="150" t="n">
        <v>0</v>
      </c>
      <c r="S47" s="150" t="n">
        <v>0</v>
      </c>
      <c r="T47" s="150" t="n">
        <v>0</v>
      </c>
      <c r="U47" s="150" t="n">
        <v>0</v>
      </c>
      <c r="V47" s="150" t="n">
        <v>0</v>
      </c>
      <c r="W47" s="140" t="n">
        <v>0</v>
      </c>
      <c r="X47" s="150" t="n">
        <v>0</v>
      </c>
      <c r="Y47" s="150" t="n">
        <v>0</v>
      </c>
      <c r="Z47" s="150" t="n">
        <v>0</v>
      </c>
      <c r="AA47" s="150" t="n">
        <v>0</v>
      </c>
      <c r="AB47" s="150" t="n">
        <v>0</v>
      </c>
      <c r="AC47" s="150" t="n">
        <v>0</v>
      </c>
      <c r="AD47" s="150" t="n">
        <v>0</v>
      </c>
      <c r="AE47" s="150" t="n">
        <v>0</v>
      </c>
      <c r="AF47" s="150" t="n">
        <v>0</v>
      </c>
      <c r="AG47" s="150" t="n">
        <v>0</v>
      </c>
      <c r="AH47" s="8"/>
      <c r="AI47" s="269" t="n">
        <v>4</v>
      </c>
      <c r="AJ47" s="270" t="s">
        <v>423</v>
      </c>
      <c r="AK47" s="8"/>
      <c r="AL47" s="132"/>
      <c r="AM47" s="9"/>
      <c r="AN47" s="10"/>
      <c r="AO47" s="8"/>
      <c r="AP47" s="8"/>
      <c r="AQ47" s="8"/>
      <c r="AR47" s="8"/>
      <c r="AS47" s="8"/>
      <c r="BB47" s="150" t="n">
        <v>0</v>
      </c>
    </row>
    <row r="48" customFormat="false" ht="12.75" hidden="false" customHeight="true" outlineLevel="0" collapsed="false">
      <c r="A48" s="276" t="s">
        <v>424</v>
      </c>
      <c r="B48" s="275" t="n">
        <f aca="false">SUM(C48:AG48)</f>
        <v>0</v>
      </c>
      <c r="C48" s="150" t="n">
        <v>0</v>
      </c>
      <c r="D48" s="150" t="n">
        <v>0</v>
      </c>
      <c r="E48" s="140" t="n">
        <v>0</v>
      </c>
      <c r="F48" s="150" t="n">
        <v>0</v>
      </c>
      <c r="G48" s="150" t="n">
        <v>0</v>
      </c>
      <c r="H48" s="150" t="n">
        <v>0</v>
      </c>
      <c r="I48" s="150" t="n">
        <v>0</v>
      </c>
      <c r="J48" s="150" t="n">
        <v>0</v>
      </c>
      <c r="K48" s="150" t="n">
        <v>0</v>
      </c>
      <c r="L48" s="150" t="n">
        <v>0</v>
      </c>
      <c r="M48" s="150" t="n">
        <v>0</v>
      </c>
      <c r="N48" s="150" t="n">
        <v>0</v>
      </c>
      <c r="O48" s="150" t="n">
        <v>0</v>
      </c>
      <c r="P48" s="150" t="n">
        <v>0</v>
      </c>
      <c r="Q48" s="150" t="n">
        <v>0</v>
      </c>
      <c r="R48" s="150" t="n">
        <v>0</v>
      </c>
      <c r="S48" s="150" t="n">
        <v>0</v>
      </c>
      <c r="T48" s="150" t="n">
        <v>0</v>
      </c>
      <c r="U48" s="150" t="n">
        <v>0</v>
      </c>
      <c r="V48" s="150" t="n">
        <v>0</v>
      </c>
      <c r="W48" s="140" t="n">
        <v>0</v>
      </c>
      <c r="X48" s="150" t="n">
        <v>0</v>
      </c>
      <c r="Y48" s="150" t="n">
        <v>0</v>
      </c>
      <c r="Z48" s="150" t="n">
        <v>0</v>
      </c>
      <c r="AA48" s="150" t="n">
        <v>0</v>
      </c>
      <c r="AB48" s="150" t="n">
        <v>0</v>
      </c>
      <c r="AC48" s="150" t="n">
        <v>0</v>
      </c>
      <c r="AD48" s="150" t="n">
        <v>0</v>
      </c>
      <c r="AE48" s="150" t="n">
        <v>0</v>
      </c>
      <c r="AF48" s="150" t="n">
        <v>0</v>
      </c>
      <c r="AG48" s="150" t="n">
        <v>0</v>
      </c>
      <c r="AH48" s="8"/>
      <c r="AI48" s="269" t="n">
        <v>5</v>
      </c>
      <c r="AJ48" s="270" t="s">
        <v>425</v>
      </c>
      <c r="AK48" s="8"/>
      <c r="AL48" s="132"/>
      <c r="AM48" s="150"/>
      <c r="AN48" s="277"/>
      <c r="AO48" s="132"/>
      <c r="AP48" s="132"/>
      <c r="AQ48" s="132"/>
      <c r="AR48" s="132"/>
      <c r="AS48" s="132"/>
      <c r="AT48" s="145"/>
      <c r="AU48" s="145"/>
      <c r="BB48" s="150" t="n">
        <v>0</v>
      </c>
    </row>
    <row r="49" customFormat="false" ht="12.75" hidden="false" customHeight="true" outlineLevel="0" collapsed="false">
      <c r="A49" s="276" t="s">
        <v>426</v>
      </c>
      <c r="B49" s="275" t="n">
        <f aca="false">SUM(C49:AG49)</f>
        <v>0</v>
      </c>
      <c r="C49" s="150" t="n">
        <v>0</v>
      </c>
      <c r="D49" s="150" t="n">
        <v>0</v>
      </c>
      <c r="E49" s="140" t="n">
        <v>0</v>
      </c>
      <c r="F49" s="150" t="n">
        <v>0</v>
      </c>
      <c r="G49" s="150" t="n">
        <v>0</v>
      </c>
      <c r="H49" s="150" t="n">
        <v>0</v>
      </c>
      <c r="I49" s="150" t="n">
        <v>0</v>
      </c>
      <c r="J49" s="150" t="n">
        <v>0</v>
      </c>
      <c r="K49" s="150" t="n">
        <v>0</v>
      </c>
      <c r="L49" s="150" t="n">
        <v>0</v>
      </c>
      <c r="M49" s="150" t="n">
        <v>0</v>
      </c>
      <c r="N49" s="150" t="n">
        <v>0</v>
      </c>
      <c r="O49" s="150" t="n">
        <v>0</v>
      </c>
      <c r="P49" s="150" t="n">
        <v>0</v>
      </c>
      <c r="Q49" s="150" t="n">
        <v>0</v>
      </c>
      <c r="R49" s="150" t="n">
        <v>0</v>
      </c>
      <c r="S49" s="150" t="n">
        <v>0</v>
      </c>
      <c r="T49" s="150" t="n">
        <v>0</v>
      </c>
      <c r="U49" s="150" t="n">
        <v>0</v>
      </c>
      <c r="V49" s="150" t="n">
        <v>0</v>
      </c>
      <c r="W49" s="140" t="n">
        <v>0</v>
      </c>
      <c r="X49" s="150" t="n">
        <v>0</v>
      </c>
      <c r="Y49" s="150" t="n">
        <v>0</v>
      </c>
      <c r="Z49" s="150" t="n">
        <v>0</v>
      </c>
      <c r="AA49" s="150" t="n">
        <v>0</v>
      </c>
      <c r="AB49" s="150" t="n">
        <v>0</v>
      </c>
      <c r="AC49" s="150" t="n">
        <v>0</v>
      </c>
      <c r="AD49" s="150" t="n">
        <v>0</v>
      </c>
      <c r="AE49" s="150" t="n">
        <v>0</v>
      </c>
      <c r="AF49" s="150" t="n">
        <v>0</v>
      </c>
      <c r="AG49" s="150" t="n">
        <v>0</v>
      </c>
      <c r="AH49" s="8"/>
      <c r="AI49" s="269" t="n">
        <v>6</v>
      </c>
      <c r="AJ49" s="270" t="s">
        <v>427</v>
      </c>
      <c r="AK49" s="8"/>
      <c r="AL49" s="132"/>
      <c r="AM49" s="150"/>
      <c r="AN49" s="277"/>
      <c r="AO49" s="132"/>
      <c r="AP49" s="132"/>
      <c r="AQ49" s="132"/>
      <c r="AR49" s="132"/>
      <c r="AS49" s="132"/>
      <c r="AT49" s="145"/>
      <c r="AU49" s="145"/>
      <c r="BB49" s="150" t="n">
        <v>0</v>
      </c>
    </row>
    <row r="50" customFormat="false" ht="12.75" hidden="false" customHeight="true" outlineLevel="0" collapsed="false">
      <c r="A50" s="276" t="s">
        <v>428</v>
      </c>
      <c r="B50" s="275" t="n">
        <f aca="false">SUM(C50:AG50)</f>
        <v>0</v>
      </c>
      <c r="C50" s="150" t="n">
        <v>0</v>
      </c>
      <c r="D50" s="150" t="n">
        <v>0</v>
      </c>
      <c r="E50" s="140" t="n">
        <v>0</v>
      </c>
      <c r="F50" s="150" t="n">
        <v>0</v>
      </c>
      <c r="G50" s="150" t="n">
        <v>0</v>
      </c>
      <c r="H50" s="150" t="n">
        <v>0</v>
      </c>
      <c r="I50" s="150" t="n">
        <v>0</v>
      </c>
      <c r="J50" s="150" t="n">
        <v>0</v>
      </c>
      <c r="K50" s="150" t="n">
        <v>0</v>
      </c>
      <c r="L50" s="150" t="n">
        <v>0</v>
      </c>
      <c r="M50" s="150" t="n">
        <v>0</v>
      </c>
      <c r="N50" s="150" t="n">
        <v>0</v>
      </c>
      <c r="O50" s="150" t="n">
        <v>0</v>
      </c>
      <c r="P50" s="150" t="n">
        <v>0</v>
      </c>
      <c r="Q50" s="150" t="n">
        <v>0</v>
      </c>
      <c r="R50" s="150" t="n">
        <v>0</v>
      </c>
      <c r="S50" s="150" t="n">
        <v>0</v>
      </c>
      <c r="T50" s="150" t="n">
        <v>0</v>
      </c>
      <c r="U50" s="150" t="n">
        <v>0</v>
      </c>
      <c r="V50" s="150" t="n">
        <v>0</v>
      </c>
      <c r="W50" s="140" t="n">
        <v>0</v>
      </c>
      <c r="X50" s="150" t="n">
        <v>0</v>
      </c>
      <c r="Y50" s="150" t="n">
        <v>0</v>
      </c>
      <c r="Z50" s="150" t="n">
        <v>0</v>
      </c>
      <c r="AA50" s="150" t="n">
        <v>0</v>
      </c>
      <c r="AB50" s="150" t="n">
        <v>0</v>
      </c>
      <c r="AC50" s="150" t="n">
        <v>0</v>
      </c>
      <c r="AD50" s="150" t="n">
        <v>0</v>
      </c>
      <c r="AE50" s="150" t="n">
        <v>0</v>
      </c>
      <c r="AF50" s="150" t="n">
        <v>0</v>
      </c>
      <c r="AG50" s="150" t="n">
        <v>0</v>
      </c>
      <c r="AH50" s="8"/>
      <c r="AI50" s="278" t="n">
        <v>7</v>
      </c>
      <c r="AJ50" s="279" t="s">
        <v>418</v>
      </c>
      <c r="AK50" s="8"/>
      <c r="AL50" s="9"/>
      <c r="AM50" s="9"/>
      <c r="AN50" s="277"/>
      <c r="AO50" s="132"/>
      <c r="AP50" s="132"/>
      <c r="AQ50" s="132"/>
      <c r="AR50" s="132"/>
      <c r="AS50" s="132"/>
      <c r="AT50" s="145"/>
      <c r="AU50" s="145"/>
      <c r="BB50" s="150" t="n">
        <v>0</v>
      </c>
    </row>
    <row r="51" customFormat="false" ht="12.75" hidden="false" customHeight="true" outlineLevel="0" collapsed="false">
      <c r="A51" s="276" t="s">
        <v>429</v>
      </c>
      <c r="B51" s="275" t="n">
        <f aca="false">SUM(C51:AG51)</f>
        <v>0</v>
      </c>
      <c r="C51" s="150" t="n">
        <v>0</v>
      </c>
      <c r="D51" s="150" t="n">
        <v>0</v>
      </c>
      <c r="E51" s="140" t="n">
        <v>0</v>
      </c>
      <c r="F51" s="150" t="n">
        <v>0</v>
      </c>
      <c r="G51" s="150" t="n">
        <v>0</v>
      </c>
      <c r="H51" s="150" t="n">
        <v>0</v>
      </c>
      <c r="I51" s="150" t="n">
        <v>0</v>
      </c>
      <c r="J51" s="150" t="n">
        <v>0</v>
      </c>
      <c r="K51" s="150" t="n">
        <v>0</v>
      </c>
      <c r="L51" s="150" t="n">
        <v>0</v>
      </c>
      <c r="M51" s="150" t="n">
        <v>0</v>
      </c>
      <c r="N51" s="150" t="n">
        <v>0</v>
      </c>
      <c r="O51" s="150" t="n">
        <v>0</v>
      </c>
      <c r="P51" s="150" t="n">
        <v>0</v>
      </c>
      <c r="Q51" s="150" t="n">
        <v>0</v>
      </c>
      <c r="R51" s="150" t="n">
        <v>0</v>
      </c>
      <c r="S51" s="150" t="n">
        <v>0</v>
      </c>
      <c r="T51" s="150" t="n">
        <v>0</v>
      </c>
      <c r="U51" s="150" t="n">
        <v>0</v>
      </c>
      <c r="V51" s="150" t="n">
        <v>0</v>
      </c>
      <c r="W51" s="140" t="n">
        <v>0</v>
      </c>
      <c r="X51" s="150" t="n">
        <v>0</v>
      </c>
      <c r="Y51" s="150" t="n">
        <v>0</v>
      </c>
      <c r="Z51" s="150" t="n">
        <v>0</v>
      </c>
      <c r="AA51" s="150" t="n">
        <v>0</v>
      </c>
      <c r="AB51" s="150" t="n">
        <v>0</v>
      </c>
      <c r="AC51" s="150" t="n">
        <v>0</v>
      </c>
      <c r="AD51" s="150" t="n">
        <v>0</v>
      </c>
      <c r="AE51" s="150" t="n">
        <v>0</v>
      </c>
      <c r="AF51" s="150" t="n">
        <v>0</v>
      </c>
      <c r="AG51" s="150" t="n">
        <v>0</v>
      </c>
      <c r="AH51" s="8"/>
      <c r="AI51" s="145"/>
      <c r="AJ51" s="8"/>
      <c r="AK51" s="8"/>
      <c r="AL51" s="9"/>
      <c r="AM51" s="9"/>
      <c r="AN51" s="10"/>
      <c r="AO51" s="8"/>
      <c r="AP51" s="8"/>
      <c r="AQ51" s="8"/>
      <c r="AR51" s="8"/>
      <c r="AS51" s="8"/>
      <c r="BB51" s="150" t="n">
        <v>0</v>
      </c>
    </row>
    <row r="52" customFormat="false" ht="12.75" hidden="false" customHeight="true" outlineLevel="0" collapsed="false">
      <c r="A52" s="276" t="s">
        <v>430</v>
      </c>
      <c r="B52" s="275" t="n">
        <f aca="false">SUM(C52:AG52)</f>
        <v>0</v>
      </c>
      <c r="C52" s="150" t="n">
        <v>0</v>
      </c>
      <c r="D52" s="150" t="n">
        <v>0</v>
      </c>
      <c r="E52" s="140" t="n">
        <v>0</v>
      </c>
      <c r="F52" s="150" t="n">
        <v>0</v>
      </c>
      <c r="G52" s="150" t="n">
        <v>0</v>
      </c>
      <c r="H52" s="150" t="n">
        <v>0</v>
      </c>
      <c r="I52" s="150" t="n">
        <v>0</v>
      </c>
      <c r="J52" s="150" t="n">
        <v>0</v>
      </c>
      <c r="K52" s="150" t="n">
        <v>0</v>
      </c>
      <c r="L52" s="150" t="n">
        <v>0</v>
      </c>
      <c r="M52" s="150" t="n">
        <v>0</v>
      </c>
      <c r="N52" s="150" t="n">
        <v>0</v>
      </c>
      <c r="O52" s="150" t="n">
        <v>0</v>
      </c>
      <c r="P52" s="150" t="n">
        <v>0</v>
      </c>
      <c r="Q52" s="150" t="n">
        <v>0</v>
      </c>
      <c r="R52" s="150" t="n">
        <v>0</v>
      </c>
      <c r="S52" s="150" t="n">
        <v>0</v>
      </c>
      <c r="T52" s="150" t="n">
        <v>0</v>
      </c>
      <c r="U52" s="150" t="n">
        <v>0</v>
      </c>
      <c r="V52" s="150" t="n">
        <v>0</v>
      </c>
      <c r="W52" s="140" t="n">
        <v>0</v>
      </c>
      <c r="X52" s="150" t="n">
        <v>0</v>
      </c>
      <c r="Y52" s="150" t="n">
        <v>0</v>
      </c>
      <c r="Z52" s="150" t="n">
        <v>0</v>
      </c>
      <c r="AA52" s="150" t="n">
        <v>0</v>
      </c>
      <c r="AB52" s="150" t="n">
        <v>0</v>
      </c>
      <c r="AC52" s="150" t="n">
        <v>0</v>
      </c>
      <c r="AD52" s="150" t="n">
        <v>0</v>
      </c>
      <c r="AE52" s="150" t="n">
        <v>0</v>
      </c>
      <c r="AF52" s="150" t="n">
        <v>0</v>
      </c>
      <c r="AG52" s="150" t="n">
        <v>0</v>
      </c>
      <c r="AH52" s="8"/>
      <c r="AI52" s="145"/>
      <c r="AJ52" s="8"/>
      <c r="AK52" s="8"/>
      <c r="AL52" s="9"/>
      <c r="AM52" s="9"/>
      <c r="AN52" s="10"/>
      <c r="AO52" s="8"/>
      <c r="AP52" s="8"/>
      <c r="AQ52" s="8"/>
      <c r="AR52" s="8"/>
      <c r="AS52" s="8"/>
      <c r="BB52" s="150" t="n">
        <v>0</v>
      </c>
    </row>
    <row r="53" customFormat="false" ht="12.75" hidden="false" customHeight="true" outlineLevel="0" collapsed="false">
      <c r="A53" s="218" t="s">
        <v>272</v>
      </c>
      <c r="B53" s="275" t="n">
        <f aca="false">SUM(C53:AG53)</f>
        <v>0</v>
      </c>
      <c r="C53" s="150" t="n">
        <v>0</v>
      </c>
      <c r="D53" s="150" t="n">
        <v>0</v>
      </c>
      <c r="E53" s="140" t="n">
        <v>0</v>
      </c>
      <c r="F53" s="150" t="n">
        <v>0</v>
      </c>
      <c r="G53" s="150" t="n">
        <v>0</v>
      </c>
      <c r="H53" s="150" t="n">
        <v>0</v>
      </c>
      <c r="I53" s="150" t="n">
        <v>0</v>
      </c>
      <c r="J53" s="150" t="n">
        <v>0</v>
      </c>
      <c r="K53" s="150" t="n">
        <v>0</v>
      </c>
      <c r="L53" s="150" t="n">
        <v>0</v>
      </c>
      <c r="M53" s="150" t="n">
        <v>0</v>
      </c>
      <c r="N53" s="150" t="n">
        <v>0</v>
      </c>
      <c r="O53" s="150" t="n">
        <v>0</v>
      </c>
      <c r="P53" s="150" t="n">
        <v>0</v>
      </c>
      <c r="Q53" s="150" t="n">
        <v>0</v>
      </c>
      <c r="R53" s="150" t="n">
        <v>0</v>
      </c>
      <c r="S53" s="150" t="n">
        <v>0</v>
      </c>
      <c r="T53" s="150" t="n">
        <v>0</v>
      </c>
      <c r="U53" s="150" t="n">
        <v>0</v>
      </c>
      <c r="V53" s="150" t="n">
        <v>0</v>
      </c>
      <c r="W53" s="140" t="n">
        <v>0</v>
      </c>
      <c r="X53" s="150" t="n">
        <v>0</v>
      </c>
      <c r="Y53" s="150" t="n">
        <v>0</v>
      </c>
      <c r="Z53" s="150" t="n">
        <v>0</v>
      </c>
      <c r="AA53" s="150" t="n">
        <v>0</v>
      </c>
      <c r="AB53" s="150" t="n">
        <v>0</v>
      </c>
      <c r="AC53" s="150" t="n">
        <v>0</v>
      </c>
      <c r="AD53" s="150" t="n">
        <v>0</v>
      </c>
      <c r="AE53" s="150" t="n">
        <v>0</v>
      </c>
      <c r="AF53" s="150" t="n">
        <v>0</v>
      </c>
      <c r="AG53" s="150" t="n">
        <v>0</v>
      </c>
      <c r="AH53" s="8"/>
      <c r="AI53" s="471" t="s">
        <v>431</v>
      </c>
      <c r="AJ53" s="8"/>
      <c r="AK53" s="8"/>
      <c r="AL53" s="132"/>
      <c r="AM53" s="9"/>
      <c r="AN53" s="10"/>
      <c r="AO53" s="8"/>
      <c r="AP53" s="8"/>
      <c r="AQ53" s="8"/>
      <c r="AR53" s="8"/>
      <c r="AS53" s="8"/>
      <c r="BB53" s="150" t="n">
        <v>0</v>
      </c>
    </row>
    <row r="54" customFormat="false" ht="12.75" hidden="false" customHeight="true" outlineLevel="0" collapsed="false">
      <c r="A54" s="218" t="s">
        <v>273</v>
      </c>
      <c r="B54" s="275" t="n">
        <f aca="false">SUM(C54:AG54)</f>
        <v>0</v>
      </c>
      <c r="C54" s="150" t="n">
        <v>0</v>
      </c>
      <c r="D54" s="150" t="n">
        <v>0</v>
      </c>
      <c r="E54" s="140" t="n">
        <v>0</v>
      </c>
      <c r="F54" s="150" t="n">
        <v>0</v>
      </c>
      <c r="G54" s="150" t="n">
        <v>0</v>
      </c>
      <c r="H54" s="150" t="n">
        <v>0</v>
      </c>
      <c r="I54" s="150" t="n">
        <v>0</v>
      </c>
      <c r="J54" s="150" t="n">
        <v>0</v>
      </c>
      <c r="K54" s="150" t="n">
        <v>0</v>
      </c>
      <c r="L54" s="150" t="n">
        <v>0</v>
      </c>
      <c r="M54" s="150" t="n">
        <v>0</v>
      </c>
      <c r="N54" s="150" t="n">
        <v>0</v>
      </c>
      <c r="O54" s="150" t="n">
        <v>0</v>
      </c>
      <c r="P54" s="150" t="n">
        <v>0</v>
      </c>
      <c r="Q54" s="150" t="n">
        <v>0</v>
      </c>
      <c r="R54" s="150" t="n">
        <v>0</v>
      </c>
      <c r="S54" s="150" t="n">
        <v>0</v>
      </c>
      <c r="T54" s="150" t="n">
        <v>0</v>
      </c>
      <c r="U54" s="150" t="n">
        <v>0</v>
      </c>
      <c r="V54" s="150" t="n">
        <v>0</v>
      </c>
      <c r="W54" s="140" t="n">
        <v>0</v>
      </c>
      <c r="X54" s="150" t="n">
        <v>0</v>
      </c>
      <c r="Y54" s="150" t="n">
        <v>0</v>
      </c>
      <c r="Z54" s="150" t="n">
        <v>0</v>
      </c>
      <c r="AA54" s="150" t="n">
        <v>0</v>
      </c>
      <c r="AB54" s="150" t="n">
        <v>0</v>
      </c>
      <c r="AC54" s="150" t="n">
        <v>0</v>
      </c>
      <c r="AD54" s="150" t="n">
        <v>0</v>
      </c>
      <c r="AE54" s="150" t="n">
        <v>0</v>
      </c>
      <c r="AF54" s="150" t="n">
        <v>0</v>
      </c>
      <c r="AG54" s="150" t="n">
        <v>0</v>
      </c>
      <c r="AH54" s="8"/>
      <c r="AI54" s="472" t="s">
        <v>432</v>
      </c>
      <c r="AJ54" s="286" t="s">
        <v>433</v>
      </c>
      <c r="AK54" s="473" t="s">
        <v>434</v>
      </c>
      <c r="AL54" s="473" t="s">
        <v>435</v>
      </c>
      <c r="AM54" s="474" t="s">
        <v>436</v>
      </c>
      <c r="AN54" s="10"/>
      <c r="AO54" s="8"/>
      <c r="AP54" s="8"/>
      <c r="AQ54" s="8"/>
      <c r="AR54" s="8"/>
      <c r="AS54" s="8"/>
      <c r="BB54" s="150" t="n">
        <v>0</v>
      </c>
    </row>
    <row r="55" customFormat="false" ht="12.75" hidden="false" customHeight="true" outlineLevel="0" collapsed="false">
      <c r="A55" s="218" t="s">
        <v>274</v>
      </c>
      <c r="B55" s="275" t="n">
        <f aca="false">SUM(C55:AG55)</f>
        <v>0</v>
      </c>
      <c r="C55" s="150" t="n">
        <v>0</v>
      </c>
      <c r="D55" s="150" t="n">
        <v>0</v>
      </c>
      <c r="E55" s="140" t="n">
        <v>0</v>
      </c>
      <c r="F55" s="150" t="n">
        <v>0</v>
      </c>
      <c r="G55" s="150" t="n">
        <v>0</v>
      </c>
      <c r="H55" s="150" t="n">
        <v>0</v>
      </c>
      <c r="I55" s="150" t="n">
        <v>0</v>
      </c>
      <c r="J55" s="150" t="n">
        <v>0</v>
      </c>
      <c r="K55" s="150" t="n">
        <v>0</v>
      </c>
      <c r="L55" s="150" t="n">
        <v>0</v>
      </c>
      <c r="M55" s="150" t="n">
        <v>0</v>
      </c>
      <c r="N55" s="150" t="n">
        <v>0</v>
      </c>
      <c r="O55" s="150" t="n">
        <v>0</v>
      </c>
      <c r="P55" s="150" t="n">
        <v>0</v>
      </c>
      <c r="Q55" s="150" t="n">
        <v>0</v>
      </c>
      <c r="R55" s="150" t="n">
        <v>0</v>
      </c>
      <c r="S55" s="150" t="n">
        <v>0</v>
      </c>
      <c r="T55" s="150" t="n">
        <v>0</v>
      </c>
      <c r="U55" s="150" t="n">
        <v>0</v>
      </c>
      <c r="V55" s="150" t="n">
        <v>0</v>
      </c>
      <c r="W55" s="140" t="n">
        <v>0</v>
      </c>
      <c r="X55" s="150" t="n">
        <v>0</v>
      </c>
      <c r="Y55" s="150" t="n">
        <v>0</v>
      </c>
      <c r="Z55" s="150" t="n">
        <v>0</v>
      </c>
      <c r="AA55" s="150" t="n">
        <v>0</v>
      </c>
      <c r="AB55" s="150" t="n">
        <v>0</v>
      </c>
      <c r="AC55" s="150" t="n">
        <v>0</v>
      </c>
      <c r="AD55" s="150" t="n">
        <v>0</v>
      </c>
      <c r="AE55" s="150" t="n">
        <v>0</v>
      </c>
      <c r="AF55" s="150" t="n">
        <v>0</v>
      </c>
      <c r="AG55" s="150" t="n">
        <v>0</v>
      </c>
      <c r="AH55" s="8"/>
      <c r="AJ55" s="8"/>
      <c r="AK55" s="8"/>
      <c r="AL55" s="132"/>
      <c r="AM55" s="9"/>
      <c r="AN55" s="10"/>
      <c r="AO55" s="8"/>
      <c r="AP55" s="8"/>
      <c r="AQ55" s="8"/>
      <c r="AR55" s="8"/>
      <c r="AS55" s="8"/>
      <c r="BB55" s="150" t="n">
        <v>0</v>
      </c>
    </row>
    <row r="56" customFormat="false" ht="12.75" hidden="false" customHeight="true" outlineLevel="0" collapsed="false">
      <c r="A56" s="218" t="s">
        <v>275</v>
      </c>
      <c r="B56" s="275" t="n">
        <f aca="false">SUM(C56:AG56)</f>
        <v>0</v>
      </c>
      <c r="C56" s="150" t="n">
        <v>0</v>
      </c>
      <c r="D56" s="150" t="n">
        <v>0</v>
      </c>
      <c r="E56" s="140" t="n">
        <v>0</v>
      </c>
      <c r="F56" s="150" t="n">
        <v>0</v>
      </c>
      <c r="G56" s="150" t="n">
        <v>0</v>
      </c>
      <c r="H56" s="150" t="n">
        <v>0</v>
      </c>
      <c r="I56" s="150" t="n">
        <v>0</v>
      </c>
      <c r="J56" s="150" t="n">
        <v>0</v>
      </c>
      <c r="K56" s="150" t="n">
        <v>0</v>
      </c>
      <c r="L56" s="150" t="n">
        <v>0</v>
      </c>
      <c r="M56" s="150" t="n">
        <v>0</v>
      </c>
      <c r="N56" s="150" t="n">
        <v>0</v>
      </c>
      <c r="O56" s="150" t="n">
        <v>0</v>
      </c>
      <c r="P56" s="150" t="n">
        <v>0</v>
      </c>
      <c r="Q56" s="150" t="n">
        <v>0</v>
      </c>
      <c r="R56" s="150" t="n">
        <v>0</v>
      </c>
      <c r="S56" s="150" t="n">
        <v>0</v>
      </c>
      <c r="T56" s="150" t="n">
        <v>0</v>
      </c>
      <c r="U56" s="150" t="n">
        <v>0</v>
      </c>
      <c r="V56" s="150" t="n">
        <v>0</v>
      </c>
      <c r="W56" s="140" t="n">
        <v>0</v>
      </c>
      <c r="X56" s="150" t="n">
        <v>0</v>
      </c>
      <c r="Y56" s="150" t="n">
        <v>0</v>
      </c>
      <c r="Z56" s="150" t="n">
        <v>0</v>
      </c>
      <c r="AA56" s="150" t="n">
        <v>0</v>
      </c>
      <c r="AB56" s="150" t="n">
        <v>0</v>
      </c>
      <c r="AC56" s="150" t="n">
        <v>0</v>
      </c>
      <c r="AD56" s="150" t="n">
        <v>0</v>
      </c>
      <c r="AE56" s="150" t="n">
        <v>0</v>
      </c>
      <c r="AF56" s="150" t="n">
        <v>0</v>
      </c>
      <c r="AG56" s="150" t="n">
        <v>0</v>
      </c>
      <c r="AH56" s="8"/>
      <c r="AI56" s="145"/>
      <c r="AJ56" s="8"/>
      <c r="AK56" s="8"/>
      <c r="AL56" s="132"/>
      <c r="AM56" s="9"/>
      <c r="AN56" s="10"/>
      <c r="AO56" s="8"/>
      <c r="AP56" s="8"/>
      <c r="AQ56" s="8"/>
      <c r="AR56" s="8"/>
      <c r="AS56" s="8"/>
      <c r="BB56" s="150" t="n">
        <v>0</v>
      </c>
    </row>
    <row r="57" customFormat="false" ht="12.75" hidden="false" customHeight="true" outlineLevel="0" collapsed="false">
      <c r="A57" s="276" t="s">
        <v>276</v>
      </c>
      <c r="B57" s="275" t="n">
        <f aca="false">SUM(C57:AG57)</f>
        <v>0</v>
      </c>
      <c r="C57" s="150" t="n">
        <v>0</v>
      </c>
      <c r="D57" s="150" t="n">
        <v>0</v>
      </c>
      <c r="E57" s="140" t="n">
        <v>0</v>
      </c>
      <c r="F57" s="150" t="n">
        <v>0</v>
      </c>
      <c r="G57" s="150" t="n">
        <v>0</v>
      </c>
      <c r="H57" s="150" t="n">
        <v>0</v>
      </c>
      <c r="I57" s="150" t="n">
        <v>0</v>
      </c>
      <c r="J57" s="150" t="n">
        <v>0</v>
      </c>
      <c r="K57" s="150" t="n">
        <v>0</v>
      </c>
      <c r="L57" s="150" t="n">
        <v>0</v>
      </c>
      <c r="M57" s="150" t="n">
        <v>0</v>
      </c>
      <c r="N57" s="150" t="n">
        <v>0</v>
      </c>
      <c r="O57" s="150" t="n">
        <v>0</v>
      </c>
      <c r="P57" s="150" t="n">
        <v>0</v>
      </c>
      <c r="Q57" s="150" t="n">
        <v>0</v>
      </c>
      <c r="R57" s="150" t="n">
        <v>0</v>
      </c>
      <c r="S57" s="150" t="n">
        <v>0</v>
      </c>
      <c r="T57" s="150" t="n">
        <v>0</v>
      </c>
      <c r="U57" s="150" t="n">
        <v>0</v>
      </c>
      <c r="V57" s="150" t="n">
        <v>0</v>
      </c>
      <c r="W57" s="140" t="n">
        <v>0</v>
      </c>
      <c r="X57" s="150" t="n">
        <v>0</v>
      </c>
      <c r="Y57" s="150" t="n">
        <v>0</v>
      </c>
      <c r="Z57" s="150" t="n">
        <v>0</v>
      </c>
      <c r="AA57" s="150" t="n">
        <v>0</v>
      </c>
      <c r="AB57" s="150" t="n">
        <v>0</v>
      </c>
      <c r="AC57" s="150" t="n">
        <v>0</v>
      </c>
      <c r="AD57" s="150" t="n">
        <v>0</v>
      </c>
      <c r="AE57" s="150" t="n">
        <v>0</v>
      </c>
      <c r="AF57" s="150" t="n">
        <v>0</v>
      </c>
      <c r="AG57" s="150" t="n">
        <v>0</v>
      </c>
      <c r="AH57" s="8"/>
      <c r="AI57" s="145"/>
      <c r="AJ57" s="8"/>
      <c r="AK57" s="8"/>
      <c r="AL57" s="132"/>
      <c r="AM57" s="9"/>
      <c r="AN57" s="10"/>
      <c r="AO57" s="8"/>
      <c r="AP57" s="8"/>
      <c r="AQ57" s="8"/>
      <c r="AR57" s="8"/>
      <c r="AS57" s="8"/>
      <c r="BB57" s="150" t="n">
        <v>0</v>
      </c>
    </row>
    <row r="58" customFormat="false" ht="12.75" hidden="false" customHeight="true" outlineLevel="0" collapsed="false">
      <c r="A58" s="276" t="s">
        <v>438</v>
      </c>
      <c r="B58" s="275" t="n">
        <f aca="false">SUM(C58:AG58)</f>
        <v>0</v>
      </c>
      <c r="C58" s="150" t="n">
        <v>0</v>
      </c>
      <c r="D58" s="150" t="n">
        <v>0</v>
      </c>
      <c r="E58" s="140" t="n">
        <v>0</v>
      </c>
      <c r="F58" s="150" t="n">
        <v>0</v>
      </c>
      <c r="G58" s="150" t="n">
        <v>0</v>
      </c>
      <c r="H58" s="150" t="n">
        <v>0</v>
      </c>
      <c r="I58" s="150" t="n">
        <v>0</v>
      </c>
      <c r="J58" s="150" t="n">
        <v>0</v>
      </c>
      <c r="K58" s="150" t="n">
        <v>0</v>
      </c>
      <c r="L58" s="150" t="n">
        <v>0</v>
      </c>
      <c r="M58" s="150" t="n">
        <v>0</v>
      </c>
      <c r="N58" s="150" t="n">
        <v>0</v>
      </c>
      <c r="O58" s="150" t="n">
        <v>0</v>
      </c>
      <c r="P58" s="150" t="n">
        <v>0</v>
      </c>
      <c r="Q58" s="150" t="n">
        <v>0</v>
      </c>
      <c r="R58" s="150" t="n">
        <v>0</v>
      </c>
      <c r="S58" s="150" t="n">
        <v>0</v>
      </c>
      <c r="T58" s="150" t="n">
        <v>0</v>
      </c>
      <c r="U58" s="150" t="n">
        <v>0</v>
      </c>
      <c r="V58" s="150" t="n">
        <v>0</v>
      </c>
      <c r="W58" s="140" t="n">
        <v>0</v>
      </c>
      <c r="X58" s="150" t="n">
        <v>0</v>
      </c>
      <c r="Y58" s="150" t="n">
        <v>0</v>
      </c>
      <c r="Z58" s="150" t="n">
        <v>0</v>
      </c>
      <c r="AA58" s="150" t="n">
        <v>0</v>
      </c>
      <c r="AB58" s="150" t="n">
        <v>0</v>
      </c>
      <c r="AC58" s="150" t="n">
        <v>0</v>
      </c>
      <c r="AD58" s="150" t="n">
        <v>0</v>
      </c>
      <c r="AE58" s="150" t="n">
        <v>0</v>
      </c>
      <c r="AF58" s="150" t="n">
        <v>0</v>
      </c>
      <c r="AG58" s="150" t="n">
        <v>0</v>
      </c>
      <c r="AH58" s="8"/>
      <c r="AI58" s="145"/>
      <c r="AJ58" s="8"/>
      <c r="AK58" s="8"/>
      <c r="AL58" s="132"/>
      <c r="AM58" s="9"/>
      <c r="AN58" s="277"/>
      <c r="AO58" s="132"/>
      <c r="AP58" s="132"/>
      <c r="AQ58" s="132"/>
      <c r="AR58" s="132"/>
      <c r="AS58" s="132"/>
      <c r="AT58" s="145"/>
      <c r="AU58" s="145"/>
      <c r="AV58" s="145"/>
      <c r="AW58" s="145"/>
      <c r="AX58" s="145"/>
      <c r="BB58" s="150" t="n">
        <v>0</v>
      </c>
    </row>
    <row r="59" customFormat="false" ht="12.75" hidden="false" customHeight="true" outlineLevel="0" collapsed="false">
      <c r="A59" s="276" t="s">
        <v>278</v>
      </c>
      <c r="B59" s="275" t="n">
        <f aca="false">SUM(C59:AG59)</f>
        <v>0</v>
      </c>
      <c r="C59" s="150" t="n">
        <v>0</v>
      </c>
      <c r="D59" s="150" t="n">
        <v>0</v>
      </c>
      <c r="E59" s="140" t="n">
        <v>0</v>
      </c>
      <c r="F59" s="150" t="n">
        <v>0</v>
      </c>
      <c r="G59" s="150" t="n">
        <v>0</v>
      </c>
      <c r="H59" s="150" t="n">
        <v>0</v>
      </c>
      <c r="I59" s="150" t="n">
        <v>0</v>
      </c>
      <c r="J59" s="150" t="n">
        <v>0</v>
      </c>
      <c r="K59" s="150" t="n">
        <v>0</v>
      </c>
      <c r="L59" s="150" t="n">
        <v>0</v>
      </c>
      <c r="M59" s="150" t="n">
        <v>0</v>
      </c>
      <c r="N59" s="150" t="n">
        <v>0</v>
      </c>
      <c r="O59" s="150" t="n">
        <v>0</v>
      </c>
      <c r="P59" s="150" t="n">
        <v>0</v>
      </c>
      <c r="Q59" s="150" t="n">
        <v>0</v>
      </c>
      <c r="R59" s="150" t="n">
        <v>0</v>
      </c>
      <c r="S59" s="150" t="n">
        <v>0</v>
      </c>
      <c r="T59" s="150" t="n">
        <v>0</v>
      </c>
      <c r="U59" s="150" t="n">
        <v>0</v>
      </c>
      <c r="V59" s="150" t="n">
        <v>0</v>
      </c>
      <c r="W59" s="140" t="n">
        <v>0</v>
      </c>
      <c r="X59" s="150" t="n">
        <v>0</v>
      </c>
      <c r="Y59" s="150" t="n">
        <v>0</v>
      </c>
      <c r="Z59" s="150" t="n">
        <v>0</v>
      </c>
      <c r="AA59" s="150" t="n">
        <v>0</v>
      </c>
      <c r="AB59" s="150" t="n">
        <v>0</v>
      </c>
      <c r="AC59" s="150" t="n">
        <v>0</v>
      </c>
      <c r="AD59" s="150" t="n">
        <v>0</v>
      </c>
      <c r="AE59" s="150" t="n">
        <v>0</v>
      </c>
      <c r="AF59" s="150" t="n">
        <v>0</v>
      </c>
      <c r="AG59" s="150" t="n">
        <v>0</v>
      </c>
      <c r="AH59" s="8"/>
      <c r="AI59" s="145"/>
      <c r="AJ59" s="8"/>
      <c r="AK59" s="8"/>
      <c r="AL59" s="132"/>
      <c r="AM59" s="9"/>
      <c r="AN59" s="277"/>
      <c r="AO59" s="132"/>
      <c r="AP59" s="132"/>
      <c r="AQ59" s="132"/>
      <c r="AR59" s="132"/>
      <c r="AS59" s="132"/>
      <c r="AT59" s="145"/>
      <c r="AU59" s="145"/>
      <c r="AV59" s="145"/>
      <c r="AW59" s="145"/>
      <c r="AX59" s="145"/>
      <c r="BB59" s="150" t="n">
        <v>0</v>
      </c>
    </row>
    <row r="60" customFormat="false" ht="12.75" hidden="false" customHeight="true" outlineLevel="0" collapsed="false">
      <c r="A60" s="276" t="s">
        <v>279</v>
      </c>
      <c r="B60" s="275" t="n">
        <f aca="false">SUM(C60:AG60)</f>
        <v>0</v>
      </c>
      <c r="C60" s="150" t="n">
        <v>0</v>
      </c>
      <c r="D60" s="150" t="n">
        <v>0</v>
      </c>
      <c r="E60" s="140" t="n">
        <v>0</v>
      </c>
      <c r="F60" s="150" t="n">
        <v>0</v>
      </c>
      <c r="G60" s="150" t="n">
        <v>0</v>
      </c>
      <c r="H60" s="150" t="n">
        <v>0</v>
      </c>
      <c r="I60" s="150" t="n">
        <v>0</v>
      </c>
      <c r="J60" s="150" t="n">
        <v>0</v>
      </c>
      <c r="K60" s="150" t="n">
        <v>0</v>
      </c>
      <c r="L60" s="150" t="n">
        <v>0</v>
      </c>
      <c r="M60" s="150" t="n">
        <v>0</v>
      </c>
      <c r="N60" s="150" t="n">
        <v>0</v>
      </c>
      <c r="O60" s="150" t="n">
        <v>0</v>
      </c>
      <c r="P60" s="150" t="n">
        <v>0</v>
      </c>
      <c r="Q60" s="150" t="n">
        <v>0</v>
      </c>
      <c r="R60" s="150" t="n">
        <v>0</v>
      </c>
      <c r="S60" s="150" t="n">
        <v>0</v>
      </c>
      <c r="T60" s="150" t="n">
        <v>0</v>
      </c>
      <c r="U60" s="150" t="n">
        <v>0</v>
      </c>
      <c r="V60" s="150" t="n">
        <v>0</v>
      </c>
      <c r="W60" s="140" t="n">
        <v>0</v>
      </c>
      <c r="X60" s="150" t="n">
        <v>0</v>
      </c>
      <c r="Y60" s="150" t="n">
        <v>0</v>
      </c>
      <c r="Z60" s="150" t="n">
        <v>0</v>
      </c>
      <c r="AA60" s="150" t="n">
        <v>0</v>
      </c>
      <c r="AB60" s="150" t="n">
        <v>0</v>
      </c>
      <c r="AC60" s="150" t="n">
        <v>0</v>
      </c>
      <c r="AD60" s="150" t="n">
        <v>0</v>
      </c>
      <c r="AE60" s="150" t="n">
        <v>0</v>
      </c>
      <c r="AF60" s="150" t="n">
        <v>0</v>
      </c>
      <c r="AG60" s="150" t="n">
        <v>0</v>
      </c>
      <c r="AH60" s="8"/>
      <c r="AI60" s="145"/>
      <c r="AJ60" s="8"/>
      <c r="AK60" s="8"/>
      <c r="AL60" s="132"/>
      <c r="AM60" s="9"/>
      <c r="AN60" s="277"/>
      <c r="AO60" s="132"/>
      <c r="AP60" s="132"/>
      <c r="AQ60" s="132"/>
      <c r="AR60" s="132"/>
      <c r="AS60" s="132"/>
      <c r="AT60" s="145"/>
      <c r="AU60" s="145"/>
      <c r="AV60" s="145"/>
      <c r="AW60" s="145"/>
      <c r="AX60" s="145"/>
      <c r="BB60" s="150" t="n">
        <v>0</v>
      </c>
    </row>
    <row r="61" customFormat="false" ht="12.75" hidden="false" customHeight="true" outlineLevel="0" collapsed="false">
      <c r="A61" s="276" t="s">
        <v>439</v>
      </c>
      <c r="B61" s="275" t="n">
        <f aca="false">SUM(C61:AG61)</f>
        <v>0</v>
      </c>
      <c r="C61" s="150" t="n">
        <v>0</v>
      </c>
      <c r="D61" s="150" t="n">
        <v>0</v>
      </c>
      <c r="E61" s="140" t="n">
        <v>0</v>
      </c>
      <c r="F61" s="150" t="n">
        <v>0</v>
      </c>
      <c r="G61" s="150" t="n">
        <v>0</v>
      </c>
      <c r="H61" s="150" t="n">
        <v>0</v>
      </c>
      <c r="I61" s="150" t="n">
        <v>0</v>
      </c>
      <c r="J61" s="150" t="n">
        <v>0</v>
      </c>
      <c r="K61" s="150" t="n">
        <v>0</v>
      </c>
      <c r="L61" s="150" t="n">
        <v>0</v>
      </c>
      <c r="M61" s="150" t="n">
        <v>0</v>
      </c>
      <c r="N61" s="150" t="n">
        <v>0</v>
      </c>
      <c r="O61" s="150" t="n">
        <v>0</v>
      </c>
      <c r="P61" s="150" t="n">
        <v>0</v>
      </c>
      <c r="Q61" s="150" t="n">
        <v>0</v>
      </c>
      <c r="R61" s="150" t="n">
        <v>0</v>
      </c>
      <c r="S61" s="150" t="n">
        <v>0</v>
      </c>
      <c r="T61" s="150" t="n">
        <v>0</v>
      </c>
      <c r="U61" s="150" t="n">
        <v>0</v>
      </c>
      <c r="V61" s="150" t="n">
        <v>0</v>
      </c>
      <c r="W61" s="140" t="n">
        <v>0</v>
      </c>
      <c r="X61" s="150" t="n">
        <v>0</v>
      </c>
      <c r="Y61" s="150" t="n">
        <v>0</v>
      </c>
      <c r="Z61" s="150" t="n">
        <v>0</v>
      </c>
      <c r="AA61" s="150" t="n">
        <v>0</v>
      </c>
      <c r="AB61" s="150" t="n">
        <v>0</v>
      </c>
      <c r="AC61" s="150" t="n">
        <v>0</v>
      </c>
      <c r="AD61" s="150" t="n">
        <v>0</v>
      </c>
      <c r="AE61" s="150" t="n">
        <v>0</v>
      </c>
      <c r="AF61" s="150" t="n">
        <v>0</v>
      </c>
      <c r="AG61" s="150" t="n">
        <v>0</v>
      </c>
      <c r="AH61" s="8"/>
      <c r="AJ61" s="8"/>
      <c r="AK61" s="8"/>
      <c r="AL61" s="132"/>
      <c r="AM61" s="9"/>
      <c r="AN61" s="10"/>
      <c r="AO61" s="8"/>
      <c r="AP61" s="8"/>
      <c r="AQ61" s="8"/>
      <c r="AR61" s="8"/>
      <c r="AS61" s="8"/>
      <c r="BB61" s="150" t="n">
        <v>0</v>
      </c>
    </row>
    <row r="62" customFormat="false" ht="12.75" hidden="false" customHeight="true" outlineLevel="0" collapsed="false">
      <c r="A62" s="276" t="s">
        <v>281</v>
      </c>
      <c r="B62" s="275" t="n">
        <f aca="false">SUM(C62:AG62)</f>
        <v>0</v>
      </c>
      <c r="C62" s="150" t="n">
        <v>0</v>
      </c>
      <c r="D62" s="150" t="n">
        <v>0</v>
      </c>
      <c r="E62" s="140" t="n">
        <v>0</v>
      </c>
      <c r="F62" s="150" t="n">
        <v>0</v>
      </c>
      <c r="G62" s="150" t="n">
        <v>0</v>
      </c>
      <c r="H62" s="150" t="n">
        <v>0</v>
      </c>
      <c r="I62" s="150" t="n">
        <v>0</v>
      </c>
      <c r="J62" s="150" t="n">
        <v>0</v>
      </c>
      <c r="K62" s="150" t="n">
        <v>0</v>
      </c>
      <c r="L62" s="150" t="n">
        <v>0</v>
      </c>
      <c r="M62" s="150" t="n">
        <v>0</v>
      </c>
      <c r="N62" s="150" t="n">
        <v>0</v>
      </c>
      <c r="O62" s="150" t="n">
        <v>0</v>
      </c>
      <c r="P62" s="150" t="n">
        <v>0</v>
      </c>
      <c r="Q62" s="150" t="n">
        <v>0</v>
      </c>
      <c r="R62" s="150" t="n">
        <v>0</v>
      </c>
      <c r="S62" s="150" t="n">
        <v>0</v>
      </c>
      <c r="T62" s="150" t="n">
        <v>0</v>
      </c>
      <c r="U62" s="150" t="n">
        <v>0</v>
      </c>
      <c r="V62" s="150" t="n">
        <v>0</v>
      </c>
      <c r="W62" s="140" t="n">
        <v>0</v>
      </c>
      <c r="X62" s="150" t="n">
        <v>0</v>
      </c>
      <c r="Y62" s="150" t="n">
        <v>0</v>
      </c>
      <c r="Z62" s="150" t="n">
        <v>0</v>
      </c>
      <c r="AA62" s="150" t="n">
        <v>0</v>
      </c>
      <c r="AB62" s="150" t="n">
        <v>0</v>
      </c>
      <c r="AC62" s="150" t="n">
        <v>0</v>
      </c>
      <c r="AD62" s="150" t="n">
        <v>0</v>
      </c>
      <c r="AE62" s="150" t="n">
        <v>0</v>
      </c>
      <c r="AF62" s="150" t="n">
        <v>0</v>
      </c>
      <c r="AG62" s="150" t="n">
        <v>0</v>
      </c>
      <c r="AH62" s="8"/>
      <c r="AJ62" s="8"/>
      <c r="AK62" s="8"/>
      <c r="AL62" s="132"/>
      <c r="AM62" s="9"/>
      <c r="AN62" s="10"/>
      <c r="AO62" s="10"/>
      <c r="AP62" s="8"/>
      <c r="AQ62" s="8"/>
      <c r="AR62" s="8"/>
      <c r="AS62" s="8"/>
      <c r="BB62" s="150" t="n">
        <v>0</v>
      </c>
    </row>
    <row r="63" customFormat="false" ht="12.75" hidden="false" customHeight="true" outlineLevel="0" collapsed="false">
      <c r="A63" s="276" t="s">
        <v>393</v>
      </c>
      <c r="B63" s="275" t="n">
        <f aca="false">SUM(C63:AG63)</f>
        <v>0</v>
      </c>
      <c r="C63" s="443" t="n">
        <v>0</v>
      </c>
      <c r="D63" s="443" t="n">
        <v>0</v>
      </c>
      <c r="E63" s="140" t="n">
        <v>0</v>
      </c>
      <c r="F63" s="443" t="n">
        <v>0</v>
      </c>
      <c r="G63" s="443" t="n">
        <v>0</v>
      </c>
      <c r="H63" s="443" t="n">
        <v>0</v>
      </c>
      <c r="I63" s="443" t="n">
        <v>0</v>
      </c>
      <c r="J63" s="443" t="n">
        <v>0</v>
      </c>
      <c r="K63" s="443" t="n">
        <v>0</v>
      </c>
      <c r="L63" s="443" t="n">
        <v>0</v>
      </c>
      <c r="M63" s="443" t="n">
        <v>0</v>
      </c>
      <c r="N63" s="443" t="n">
        <v>0</v>
      </c>
      <c r="O63" s="443" t="n">
        <v>0</v>
      </c>
      <c r="P63" s="443" t="n">
        <v>0</v>
      </c>
      <c r="Q63" s="443" t="n">
        <v>0</v>
      </c>
      <c r="R63" s="443" t="n">
        <v>0</v>
      </c>
      <c r="S63" s="443" t="n">
        <v>0</v>
      </c>
      <c r="T63" s="443" t="n">
        <v>0</v>
      </c>
      <c r="U63" s="443" t="n">
        <v>0</v>
      </c>
      <c r="V63" s="443" t="n">
        <v>0</v>
      </c>
      <c r="W63" s="140" t="n">
        <v>0</v>
      </c>
      <c r="X63" s="443" t="n">
        <v>0</v>
      </c>
      <c r="Y63" s="443" t="n">
        <v>0</v>
      </c>
      <c r="Z63" s="443" t="n">
        <v>0</v>
      </c>
      <c r="AA63" s="443" t="n">
        <v>0</v>
      </c>
      <c r="AB63" s="443" t="n">
        <v>0</v>
      </c>
      <c r="AC63" s="443" t="n">
        <v>0</v>
      </c>
      <c r="AD63" s="443" t="n">
        <v>0</v>
      </c>
      <c r="AE63" s="150" t="n">
        <v>0</v>
      </c>
      <c r="AF63" s="443" t="n">
        <v>0</v>
      </c>
      <c r="AG63" s="443" t="n">
        <v>0</v>
      </c>
      <c r="AH63" s="8"/>
      <c r="AI63" s="145"/>
      <c r="AJ63" s="8"/>
      <c r="AK63" s="8"/>
      <c r="AL63" s="132"/>
      <c r="AM63" s="9"/>
      <c r="AN63" s="10"/>
      <c r="AO63" s="8"/>
      <c r="AP63" s="8"/>
      <c r="AQ63" s="8"/>
      <c r="AR63" s="8"/>
      <c r="AS63" s="8"/>
      <c r="BB63" s="443" t="n">
        <v>0</v>
      </c>
    </row>
    <row r="64" customFormat="false" ht="12.75" hidden="false" customHeight="true" outlineLevel="0" collapsed="false">
      <c r="A64" s="276" t="s">
        <v>440</v>
      </c>
      <c r="B64" s="275" t="n">
        <f aca="false">SUM(C64:AG64)</f>
        <v>0</v>
      </c>
      <c r="C64" s="150" t="n">
        <v>0</v>
      </c>
      <c r="D64" s="150" t="n">
        <v>0</v>
      </c>
      <c r="E64" s="140" t="n">
        <v>0</v>
      </c>
      <c r="F64" s="150" t="n">
        <v>0</v>
      </c>
      <c r="G64" s="150" t="n">
        <v>0</v>
      </c>
      <c r="H64" s="150" t="n">
        <v>0</v>
      </c>
      <c r="I64" s="150" t="n">
        <v>0</v>
      </c>
      <c r="J64" s="150" t="n">
        <v>0</v>
      </c>
      <c r="K64" s="150" t="n">
        <v>0</v>
      </c>
      <c r="L64" s="150" t="n">
        <v>0</v>
      </c>
      <c r="M64" s="150" t="n">
        <v>0</v>
      </c>
      <c r="N64" s="150" t="n">
        <v>0</v>
      </c>
      <c r="O64" s="150" t="n">
        <v>0</v>
      </c>
      <c r="P64" s="150" t="n">
        <v>0</v>
      </c>
      <c r="Q64" s="150" t="n">
        <v>0</v>
      </c>
      <c r="R64" s="150" t="n">
        <v>0</v>
      </c>
      <c r="S64" s="150" t="n">
        <v>0</v>
      </c>
      <c r="T64" s="150" t="n">
        <v>0</v>
      </c>
      <c r="U64" s="150" t="n">
        <v>0</v>
      </c>
      <c r="V64" s="150" t="n">
        <v>0</v>
      </c>
      <c r="W64" s="140" t="n">
        <v>0</v>
      </c>
      <c r="X64" s="150" t="n">
        <v>0</v>
      </c>
      <c r="Y64" s="150" t="n">
        <v>0</v>
      </c>
      <c r="Z64" s="150" t="n">
        <v>0</v>
      </c>
      <c r="AA64" s="150" t="n">
        <v>0</v>
      </c>
      <c r="AB64" s="150" t="n">
        <v>0</v>
      </c>
      <c r="AC64" s="150" t="n">
        <v>0</v>
      </c>
      <c r="AD64" s="150" t="n">
        <v>0</v>
      </c>
      <c r="AE64" s="150" t="n">
        <v>0</v>
      </c>
      <c r="AF64" s="150" t="n">
        <v>0</v>
      </c>
      <c r="AG64" s="150" t="n">
        <v>0</v>
      </c>
      <c r="AH64" s="8"/>
      <c r="AI64" s="145"/>
      <c r="AJ64" s="8"/>
      <c r="AK64" s="8"/>
      <c r="AL64" s="9"/>
      <c r="AM64" s="9"/>
      <c r="AN64" s="8"/>
      <c r="AO64" s="8"/>
      <c r="AP64" s="8"/>
      <c r="AQ64" s="8"/>
      <c r="AR64" s="8"/>
      <c r="AS64" s="8"/>
      <c r="BB64" s="150" t="n">
        <v>0</v>
      </c>
    </row>
    <row r="65" customFormat="false" ht="12.75" hidden="false" customHeight="true" outlineLevel="0" collapsed="false">
      <c r="A65" s="218" t="s">
        <v>441</v>
      </c>
      <c r="B65" s="275" t="n">
        <f aca="false">SUM(C65:AG65)</f>
        <v>0</v>
      </c>
      <c r="C65" s="150" t="n">
        <v>0</v>
      </c>
      <c r="D65" s="150" t="n">
        <v>0</v>
      </c>
      <c r="E65" s="140" t="n">
        <v>0</v>
      </c>
      <c r="F65" s="150" t="n">
        <v>0</v>
      </c>
      <c r="G65" s="150" t="n">
        <v>0</v>
      </c>
      <c r="H65" s="150" t="n">
        <v>0</v>
      </c>
      <c r="I65" s="150" t="n">
        <v>0</v>
      </c>
      <c r="J65" s="150" t="n">
        <v>0</v>
      </c>
      <c r="K65" s="150" t="n">
        <v>0</v>
      </c>
      <c r="L65" s="150" t="n">
        <v>0</v>
      </c>
      <c r="M65" s="150" t="n">
        <v>0</v>
      </c>
      <c r="N65" s="150" t="n">
        <v>0</v>
      </c>
      <c r="O65" s="150" t="n">
        <v>0</v>
      </c>
      <c r="P65" s="150" t="n">
        <v>0</v>
      </c>
      <c r="Q65" s="150" t="n">
        <v>0</v>
      </c>
      <c r="R65" s="150" t="n">
        <v>0</v>
      </c>
      <c r="S65" s="150" t="n">
        <v>0</v>
      </c>
      <c r="T65" s="150" t="n">
        <v>0</v>
      </c>
      <c r="U65" s="150" t="n">
        <v>0</v>
      </c>
      <c r="V65" s="150" t="n">
        <v>0</v>
      </c>
      <c r="W65" s="140" t="n">
        <v>0</v>
      </c>
      <c r="X65" s="150" t="n">
        <v>0</v>
      </c>
      <c r="Y65" s="150" t="n">
        <v>0</v>
      </c>
      <c r="Z65" s="150" t="n">
        <v>0</v>
      </c>
      <c r="AA65" s="150" t="n">
        <v>0</v>
      </c>
      <c r="AB65" s="150" t="n">
        <v>0</v>
      </c>
      <c r="AC65" s="150" t="n">
        <v>0</v>
      </c>
      <c r="AD65" s="150" t="n">
        <v>0</v>
      </c>
      <c r="AE65" s="150" t="n">
        <v>0</v>
      </c>
      <c r="AF65" s="150" t="n">
        <v>0</v>
      </c>
      <c r="AG65" s="150" t="n">
        <v>0</v>
      </c>
      <c r="AH65" s="8"/>
      <c r="AJ65" s="8"/>
      <c r="AK65" s="8"/>
      <c r="AL65" s="132"/>
      <c r="AM65" s="9"/>
      <c r="AN65" s="8"/>
      <c r="AO65" s="8"/>
      <c r="AP65" s="8"/>
      <c r="AQ65" s="8"/>
      <c r="AR65" s="8"/>
      <c r="AS65" s="8"/>
      <c r="BB65" s="150" t="n">
        <v>0</v>
      </c>
    </row>
    <row r="66" customFormat="false" ht="12.75" hidden="false" customHeight="true" outlineLevel="0" collapsed="false">
      <c r="A66" s="218" t="s">
        <v>442</v>
      </c>
      <c r="B66" s="275" t="n">
        <f aca="false">SUM(C66:AG66)</f>
        <v>0</v>
      </c>
      <c r="C66" s="150" t="n">
        <v>0</v>
      </c>
      <c r="D66" s="150" t="n">
        <v>0</v>
      </c>
      <c r="E66" s="140" t="n">
        <v>0</v>
      </c>
      <c r="F66" s="150" t="n">
        <v>0</v>
      </c>
      <c r="G66" s="150" t="n">
        <v>0</v>
      </c>
      <c r="H66" s="150" t="n">
        <v>0</v>
      </c>
      <c r="I66" s="150" t="n">
        <v>0</v>
      </c>
      <c r="J66" s="150" t="n">
        <v>0</v>
      </c>
      <c r="K66" s="150" t="n">
        <v>0</v>
      </c>
      <c r="L66" s="150" t="n">
        <v>0</v>
      </c>
      <c r="M66" s="150" t="n">
        <v>0</v>
      </c>
      <c r="N66" s="150" t="n">
        <v>0</v>
      </c>
      <c r="O66" s="150" t="n">
        <v>0</v>
      </c>
      <c r="P66" s="150" t="n">
        <v>0</v>
      </c>
      <c r="Q66" s="150" t="n">
        <v>0</v>
      </c>
      <c r="R66" s="150" t="n">
        <v>0</v>
      </c>
      <c r="S66" s="150" t="n">
        <v>0</v>
      </c>
      <c r="T66" s="150" t="n">
        <v>0</v>
      </c>
      <c r="U66" s="150" t="n">
        <v>0</v>
      </c>
      <c r="V66" s="150" t="n">
        <v>0</v>
      </c>
      <c r="W66" s="140" t="n">
        <v>0</v>
      </c>
      <c r="X66" s="150" t="n">
        <v>0</v>
      </c>
      <c r="Y66" s="150" t="n">
        <v>0</v>
      </c>
      <c r="Z66" s="150" t="n">
        <v>0</v>
      </c>
      <c r="AA66" s="150" t="n">
        <v>0</v>
      </c>
      <c r="AB66" s="150" t="n">
        <v>0</v>
      </c>
      <c r="AC66" s="150" t="n">
        <v>0</v>
      </c>
      <c r="AD66" s="150" t="n">
        <v>0</v>
      </c>
      <c r="AE66" s="150" t="n">
        <v>0</v>
      </c>
      <c r="AF66" s="150" t="n">
        <v>0</v>
      </c>
      <c r="AG66" s="150" t="n">
        <v>0</v>
      </c>
      <c r="AH66" s="8"/>
      <c r="AI66" s="145"/>
      <c r="AJ66" s="8"/>
      <c r="AK66" s="8"/>
      <c r="AL66" s="132"/>
      <c r="AM66" s="9"/>
      <c r="AN66" s="8"/>
      <c r="AO66" s="8"/>
      <c r="AP66" s="8"/>
      <c r="AQ66" s="8"/>
      <c r="AR66" s="8"/>
      <c r="AS66" s="8"/>
      <c r="BB66" s="150" t="n">
        <v>0</v>
      </c>
    </row>
    <row r="67" customFormat="false" ht="12.75" hidden="false" customHeight="true" outlineLevel="0" collapsed="false">
      <c r="A67" s="218" t="s">
        <v>443</v>
      </c>
      <c r="B67" s="275" t="n">
        <f aca="false">SUM(C67:AG67)</f>
        <v>0</v>
      </c>
      <c r="C67" s="150" t="n">
        <v>0</v>
      </c>
      <c r="D67" s="150" t="n">
        <v>0</v>
      </c>
      <c r="E67" s="140" t="n">
        <v>0</v>
      </c>
      <c r="F67" s="150" t="n">
        <v>0</v>
      </c>
      <c r="G67" s="150" t="n">
        <v>0</v>
      </c>
      <c r="H67" s="150" t="n">
        <v>0</v>
      </c>
      <c r="I67" s="150" t="n">
        <v>0</v>
      </c>
      <c r="J67" s="150" t="n">
        <v>0</v>
      </c>
      <c r="K67" s="150" t="n">
        <v>0</v>
      </c>
      <c r="L67" s="150" t="n">
        <v>0</v>
      </c>
      <c r="M67" s="150" t="n">
        <v>0</v>
      </c>
      <c r="N67" s="150" t="n">
        <v>0</v>
      </c>
      <c r="O67" s="150" t="n">
        <v>0</v>
      </c>
      <c r="P67" s="150" t="n">
        <v>0</v>
      </c>
      <c r="Q67" s="150" t="n">
        <v>0</v>
      </c>
      <c r="R67" s="150" t="n">
        <v>0</v>
      </c>
      <c r="S67" s="150" t="n">
        <v>0</v>
      </c>
      <c r="T67" s="150" t="n">
        <v>0</v>
      </c>
      <c r="U67" s="150" t="n">
        <v>0</v>
      </c>
      <c r="V67" s="150" t="n">
        <v>0</v>
      </c>
      <c r="W67" s="140" t="n">
        <v>0</v>
      </c>
      <c r="X67" s="150" t="n">
        <v>0</v>
      </c>
      <c r="Y67" s="150" t="n">
        <v>0</v>
      </c>
      <c r="Z67" s="150" t="n">
        <v>0</v>
      </c>
      <c r="AA67" s="150" t="n">
        <v>0</v>
      </c>
      <c r="AB67" s="150" t="n">
        <v>0</v>
      </c>
      <c r="AC67" s="150" t="n">
        <v>0</v>
      </c>
      <c r="AD67" s="150" t="n">
        <v>0</v>
      </c>
      <c r="AE67" s="150" t="n">
        <v>0</v>
      </c>
      <c r="AF67" s="150" t="n">
        <v>0</v>
      </c>
      <c r="AG67" s="150" t="n">
        <v>0</v>
      </c>
      <c r="AH67" s="8"/>
      <c r="AI67" s="145"/>
      <c r="AJ67" s="8"/>
      <c r="AK67" s="8"/>
      <c r="AL67" s="132"/>
      <c r="AM67" s="9"/>
      <c r="AN67" s="8"/>
      <c r="AO67" s="8"/>
      <c r="AP67" s="8"/>
      <c r="AQ67" s="8"/>
      <c r="AR67" s="8"/>
      <c r="AS67" s="8"/>
      <c r="BB67" s="150" t="n">
        <v>0</v>
      </c>
    </row>
    <row r="68" customFormat="false" ht="12.75" hidden="false" customHeight="true" outlineLevel="0" collapsed="false">
      <c r="A68" s="218" t="s">
        <v>444</v>
      </c>
      <c r="B68" s="275" t="n">
        <f aca="false">SUM(C68:AG68)</f>
        <v>0</v>
      </c>
      <c r="C68" s="150" t="n">
        <v>0</v>
      </c>
      <c r="D68" s="150" t="n">
        <v>0</v>
      </c>
      <c r="E68" s="140" t="n">
        <v>0</v>
      </c>
      <c r="F68" s="150" t="n">
        <v>0</v>
      </c>
      <c r="G68" s="150" t="n">
        <v>0</v>
      </c>
      <c r="H68" s="150" t="n">
        <v>0</v>
      </c>
      <c r="I68" s="150" t="n">
        <v>0</v>
      </c>
      <c r="J68" s="150" t="n">
        <v>0</v>
      </c>
      <c r="K68" s="150" t="n">
        <v>0</v>
      </c>
      <c r="L68" s="150" t="n">
        <v>0</v>
      </c>
      <c r="M68" s="150" t="n">
        <v>0</v>
      </c>
      <c r="N68" s="150" t="n">
        <v>0</v>
      </c>
      <c r="O68" s="150" t="n">
        <v>0</v>
      </c>
      <c r="P68" s="150" t="n">
        <v>0</v>
      </c>
      <c r="Q68" s="150" t="n">
        <v>0</v>
      </c>
      <c r="R68" s="150" t="n">
        <v>0</v>
      </c>
      <c r="S68" s="150" t="n">
        <v>0</v>
      </c>
      <c r="T68" s="150" t="n">
        <v>0</v>
      </c>
      <c r="U68" s="150" t="n">
        <v>0</v>
      </c>
      <c r="V68" s="150" t="n">
        <v>0</v>
      </c>
      <c r="W68" s="150" t="n">
        <v>0</v>
      </c>
      <c r="X68" s="150" t="n">
        <v>0</v>
      </c>
      <c r="Y68" s="150" t="n">
        <v>0</v>
      </c>
      <c r="Z68" s="150" t="n">
        <v>0</v>
      </c>
      <c r="AA68" s="150" t="n">
        <v>0</v>
      </c>
      <c r="AB68" s="150" t="n">
        <v>0</v>
      </c>
      <c r="AC68" s="150" t="n">
        <v>0</v>
      </c>
      <c r="AD68" s="150" t="n">
        <v>0</v>
      </c>
      <c r="AE68" s="150" t="n">
        <v>0</v>
      </c>
      <c r="AF68" s="150" t="n">
        <v>0</v>
      </c>
      <c r="AG68" s="150" t="n">
        <v>0</v>
      </c>
      <c r="AH68" s="8"/>
      <c r="AJ68" s="8"/>
      <c r="AK68" s="8"/>
      <c r="AL68" s="132"/>
      <c r="AM68" s="9"/>
      <c r="AN68" s="8"/>
      <c r="AO68" s="8"/>
      <c r="AP68" s="8"/>
      <c r="AQ68" s="8"/>
      <c r="AR68" s="8"/>
      <c r="AS68" s="8"/>
      <c r="BB68" s="150" t="n">
        <v>0</v>
      </c>
    </row>
    <row r="69" customFormat="false" ht="12.75" hidden="false" customHeight="true" outlineLevel="0" collapsed="false">
      <c r="A69" s="276" t="s">
        <v>445</v>
      </c>
      <c r="B69" s="275" t="n">
        <f aca="false">SUM(C69:AG69)</f>
        <v>0</v>
      </c>
      <c r="C69" s="150" t="n">
        <v>0</v>
      </c>
      <c r="D69" s="150" t="n">
        <v>0</v>
      </c>
      <c r="E69" s="140" t="n">
        <v>0</v>
      </c>
      <c r="F69" s="150" t="n">
        <v>0</v>
      </c>
      <c r="G69" s="150" t="n">
        <v>0</v>
      </c>
      <c r="H69" s="150" t="n">
        <v>0</v>
      </c>
      <c r="I69" s="150" t="n">
        <v>0</v>
      </c>
      <c r="J69" s="150" t="n">
        <v>0</v>
      </c>
      <c r="K69" s="150" t="n">
        <v>0</v>
      </c>
      <c r="L69" s="150" t="n">
        <v>0</v>
      </c>
      <c r="M69" s="150" t="n">
        <v>0</v>
      </c>
      <c r="N69" s="150" t="n">
        <v>0</v>
      </c>
      <c r="O69" s="150" t="n">
        <v>0</v>
      </c>
      <c r="P69" s="150" t="n">
        <v>0</v>
      </c>
      <c r="Q69" s="150" t="n">
        <v>0</v>
      </c>
      <c r="R69" s="150" t="n">
        <v>0</v>
      </c>
      <c r="S69" s="150" t="n">
        <v>0</v>
      </c>
      <c r="T69" s="150" t="n">
        <v>0</v>
      </c>
      <c r="U69" s="150" t="n">
        <v>0</v>
      </c>
      <c r="V69" s="150" t="n">
        <v>0</v>
      </c>
      <c r="W69" s="150" t="n">
        <v>0</v>
      </c>
      <c r="X69" s="150" t="n">
        <v>0</v>
      </c>
      <c r="Y69" s="150" t="n">
        <v>0</v>
      </c>
      <c r="Z69" s="150" t="n">
        <v>0</v>
      </c>
      <c r="AA69" s="150" t="n">
        <v>0</v>
      </c>
      <c r="AB69" s="150" t="n">
        <v>0</v>
      </c>
      <c r="AC69" s="150" t="n">
        <v>0</v>
      </c>
      <c r="AD69" s="150" t="n">
        <v>0</v>
      </c>
      <c r="AE69" s="150" t="n">
        <v>0</v>
      </c>
      <c r="AF69" s="150" t="n">
        <v>0</v>
      </c>
      <c r="AG69" s="150" t="n">
        <v>0</v>
      </c>
      <c r="AH69" s="8"/>
      <c r="AI69" s="145"/>
      <c r="AJ69" s="8"/>
      <c r="AK69" s="8"/>
      <c r="AL69" s="132"/>
      <c r="AM69" s="9"/>
      <c r="AN69" s="8"/>
      <c r="AO69" s="8"/>
      <c r="AP69" s="8"/>
      <c r="AQ69" s="8"/>
      <c r="AR69" s="8"/>
      <c r="AS69" s="8"/>
      <c r="BB69" s="150" t="n">
        <v>0</v>
      </c>
    </row>
    <row r="70" customFormat="false" ht="12.75" hidden="false" customHeight="true" outlineLevel="0" collapsed="false">
      <c r="A70" s="218" t="s">
        <v>446</v>
      </c>
      <c r="B70" s="275" t="n">
        <f aca="false">SUM(C70:AG70)</f>
        <v>0</v>
      </c>
      <c r="C70" s="150" t="n">
        <v>0</v>
      </c>
      <c r="D70" s="150" t="n">
        <v>0</v>
      </c>
      <c r="E70" s="140" t="n">
        <v>0</v>
      </c>
      <c r="F70" s="150" t="n">
        <v>0</v>
      </c>
      <c r="G70" s="150" t="n">
        <v>0</v>
      </c>
      <c r="H70" s="150" t="n">
        <v>0</v>
      </c>
      <c r="I70" s="150" t="n">
        <v>0</v>
      </c>
      <c r="J70" s="150" t="n">
        <v>0</v>
      </c>
      <c r="K70" s="150" t="n">
        <v>0</v>
      </c>
      <c r="L70" s="150" t="n">
        <v>0</v>
      </c>
      <c r="M70" s="150" t="n">
        <v>0</v>
      </c>
      <c r="N70" s="150" t="n">
        <v>0</v>
      </c>
      <c r="O70" s="150" t="n">
        <v>0</v>
      </c>
      <c r="P70" s="150" t="n">
        <v>0</v>
      </c>
      <c r="Q70" s="150" t="n">
        <v>0</v>
      </c>
      <c r="R70" s="150" t="n">
        <v>0</v>
      </c>
      <c r="S70" s="150" t="n">
        <v>0</v>
      </c>
      <c r="T70" s="150" t="n">
        <v>0</v>
      </c>
      <c r="U70" s="150" t="n">
        <v>0</v>
      </c>
      <c r="V70" s="150" t="n">
        <v>0</v>
      </c>
      <c r="W70" s="150" t="n">
        <v>0</v>
      </c>
      <c r="X70" s="150" t="n">
        <v>0</v>
      </c>
      <c r="Y70" s="150" t="n">
        <v>0</v>
      </c>
      <c r="Z70" s="150" t="n">
        <v>0</v>
      </c>
      <c r="AA70" s="150" t="n">
        <v>0</v>
      </c>
      <c r="AB70" s="150" t="n">
        <v>0</v>
      </c>
      <c r="AC70" s="150" t="n">
        <v>0</v>
      </c>
      <c r="AD70" s="150" t="n">
        <v>0</v>
      </c>
      <c r="AE70" s="150" t="n">
        <v>0</v>
      </c>
      <c r="AF70" s="150" t="n">
        <v>0</v>
      </c>
      <c r="AG70" s="150" t="n">
        <v>0</v>
      </c>
      <c r="AH70" s="8"/>
      <c r="AJ70" s="8"/>
      <c r="AK70" s="8"/>
      <c r="AL70" s="132"/>
      <c r="AM70" s="9"/>
      <c r="AN70" s="8"/>
      <c r="AO70" s="8"/>
      <c r="AP70" s="8"/>
      <c r="AQ70" s="8"/>
      <c r="AR70" s="8"/>
      <c r="AS70" s="8"/>
      <c r="BB70" s="150" t="n">
        <v>0</v>
      </c>
    </row>
    <row r="71" customFormat="false" ht="12.75" hidden="false" customHeight="true" outlineLevel="0" collapsed="false">
      <c r="A71" s="218" t="s">
        <v>447</v>
      </c>
      <c r="B71" s="275" t="s">
        <v>448</v>
      </c>
      <c r="C71" s="150"/>
      <c r="AH71" s="8"/>
      <c r="AJ71" s="8"/>
      <c r="AK71" s="8"/>
      <c r="AL71" s="132"/>
      <c r="AM71" s="9"/>
    </row>
    <row r="72" customFormat="false" ht="12.75" hidden="false" customHeight="true" outlineLevel="0" collapsed="false">
      <c r="A72" s="218"/>
      <c r="B72" s="300" t="s">
        <v>449</v>
      </c>
      <c r="C72" s="9"/>
      <c r="AH72" s="8"/>
      <c r="AJ72" s="8"/>
      <c r="AK72" s="8"/>
      <c r="AL72" s="132"/>
      <c r="AM72" s="9"/>
    </row>
    <row r="73" customFormat="false" ht="12.75" hidden="false" customHeight="true" outlineLevel="0" collapsed="false">
      <c r="A73" s="218" t="s">
        <v>450</v>
      </c>
      <c r="B73" s="275" t="n">
        <f aca="false">E22</f>
        <v>0</v>
      </c>
      <c r="C73" s="150"/>
      <c r="AH73" s="8"/>
      <c r="AJ73" s="8"/>
      <c r="AK73" s="8"/>
      <c r="AL73" s="132"/>
      <c r="AM73" s="9"/>
    </row>
    <row r="74" customFormat="false" ht="12.75" hidden="false" customHeight="true" outlineLevel="0" collapsed="false">
      <c r="A74" s="218" t="s">
        <v>451</v>
      </c>
      <c r="B74" s="275" t="n">
        <f aca="false">SUM(C74:AG74)</f>
        <v>0</v>
      </c>
      <c r="C74" s="150"/>
      <c r="D74" s="150"/>
      <c r="E74" s="150"/>
      <c r="F74" s="150"/>
      <c r="G74" s="150"/>
      <c r="H74" s="150"/>
      <c r="I74" s="150"/>
      <c r="J74" s="150"/>
      <c r="K74" s="150"/>
      <c r="L74" s="150"/>
      <c r="M74" s="0"/>
      <c r="N74" s="150"/>
      <c r="O74" s="150"/>
      <c r="P74" s="150"/>
      <c r="Q74" s="150"/>
      <c r="R74" s="150"/>
      <c r="S74" s="150"/>
      <c r="T74" s="150"/>
      <c r="U74" s="150"/>
      <c r="V74" s="150"/>
      <c r="W74" s="150"/>
      <c r="X74" s="150"/>
      <c r="Y74" s="150"/>
      <c r="Z74" s="150"/>
      <c r="AA74" s="150"/>
      <c r="AB74" s="150"/>
      <c r="AC74" s="306"/>
      <c r="AD74" s="150"/>
      <c r="AE74" s="150"/>
      <c r="AF74" s="150"/>
      <c r="AG74" s="301"/>
      <c r="AH74" s="8"/>
      <c r="AJ74" s="8"/>
      <c r="AK74" s="8"/>
      <c r="AL74" s="132"/>
      <c r="AM74" s="9"/>
    </row>
    <row r="75" customFormat="false" ht="12.75" hidden="false" customHeight="true" outlineLevel="0" collapsed="false">
      <c r="A75" s="218"/>
      <c r="B75" s="302"/>
      <c r="C75" s="9"/>
      <c r="D75" s="9"/>
      <c r="E75" s="9"/>
      <c r="F75" s="9"/>
      <c r="G75" s="9"/>
      <c r="H75" s="9"/>
      <c r="I75" s="9"/>
      <c r="J75" s="9"/>
      <c r="K75" s="9"/>
      <c r="L75" s="9"/>
      <c r="M75" s="9"/>
      <c r="N75" s="9"/>
      <c r="O75" s="9"/>
      <c r="P75" s="9"/>
      <c r="Q75" s="9"/>
      <c r="R75" s="9"/>
      <c r="S75" s="9"/>
      <c r="T75" s="9"/>
      <c r="U75" s="9"/>
      <c r="V75" s="9"/>
      <c r="W75" s="9"/>
      <c r="X75" s="9"/>
      <c r="Y75" s="9"/>
      <c r="Z75" s="9"/>
      <c r="AA75" s="9"/>
      <c r="AB75" s="9"/>
      <c r="AC75" s="9"/>
      <c r="AD75" s="9"/>
      <c r="AE75" s="9"/>
      <c r="AF75" s="9"/>
      <c r="AG75" s="303"/>
      <c r="AH75" s="8"/>
      <c r="AJ75" s="8"/>
      <c r="AK75" s="8"/>
      <c r="AL75" s="132"/>
      <c r="AM75" s="9"/>
    </row>
    <row r="76" customFormat="false" ht="12.75" hidden="false" customHeight="true" outlineLevel="0" collapsed="false">
      <c r="A76" s="304" t="s">
        <v>452</v>
      </c>
      <c r="B76" s="305" t="n">
        <f aca="false">SUM(B47:B71)-B61-B68-B69-B58-B59</f>
        <v>0</v>
      </c>
      <c r="C76" s="306"/>
      <c r="D76" s="306"/>
      <c r="E76" s="306"/>
      <c r="F76" s="306"/>
      <c r="G76" s="306"/>
      <c r="H76" s="306"/>
      <c r="I76" s="306"/>
      <c r="J76" s="306"/>
      <c r="K76" s="306"/>
      <c r="L76" s="306"/>
      <c r="M76" s="306"/>
      <c r="N76" s="306"/>
      <c r="O76" s="306"/>
      <c r="P76" s="306"/>
      <c r="Q76" s="306"/>
      <c r="R76" s="306"/>
      <c r="S76" s="306"/>
      <c r="T76" s="306"/>
      <c r="U76" s="306"/>
      <c r="V76" s="306"/>
      <c r="W76" s="306"/>
      <c r="X76" s="306"/>
      <c r="Y76" s="306"/>
      <c r="Z76" s="306"/>
      <c r="AA76" s="306"/>
      <c r="AB76" s="306"/>
      <c r="AC76" s="306"/>
      <c r="AD76" s="306"/>
      <c r="AE76" s="306"/>
      <c r="AF76" s="306"/>
      <c r="AG76" s="307"/>
      <c r="AH76" s="8"/>
      <c r="AJ76" s="8"/>
      <c r="AK76" s="8"/>
      <c r="AL76" s="132"/>
      <c r="AM76" s="9"/>
    </row>
    <row r="77" customFormat="false" ht="12.75" hidden="false" customHeight="true" outlineLevel="0" collapsed="false">
      <c r="A77" s="8"/>
      <c r="B77" s="8"/>
      <c r="C77" s="8"/>
      <c r="D77" s="8"/>
      <c r="E77" s="8"/>
      <c r="F77" s="8"/>
      <c r="G77" s="8"/>
      <c r="H77" s="8"/>
      <c r="I77" s="8"/>
      <c r="J77" s="8"/>
      <c r="K77" s="8"/>
      <c r="L77" s="8"/>
      <c r="M77" s="8"/>
      <c r="N77" s="8"/>
      <c r="O77" s="8"/>
      <c r="P77" s="8"/>
      <c r="Q77" s="8"/>
      <c r="R77" s="8"/>
      <c r="S77" s="8"/>
      <c r="T77" s="8"/>
      <c r="U77" s="8"/>
      <c r="V77" s="8"/>
      <c r="W77" s="8"/>
      <c r="X77" s="8"/>
      <c r="Y77" s="8"/>
      <c r="Z77" s="8"/>
      <c r="AA77" s="8"/>
      <c r="AB77" s="8"/>
      <c r="AC77" s="8"/>
      <c r="AD77" s="8"/>
      <c r="AE77" s="8"/>
      <c r="AF77" s="8"/>
      <c r="AG77" s="8"/>
      <c r="AH77" s="8"/>
      <c r="AJ77" s="8"/>
      <c r="AK77" s="8"/>
      <c r="AL77" s="132"/>
      <c r="AM77" s="9"/>
    </row>
    <row r="78" customFormat="false" ht="12.75" hidden="false" customHeight="true" outlineLevel="0" collapsed="false">
      <c r="A78" s="87"/>
      <c r="B78" s="308"/>
      <c r="AH78" s="87"/>
      <c r="AJ78" s="87"/>
      <c r="AK78" s="150"/>
      <c r="AL78" s="132"/>
      <c r="AM78" s="9"/>
    </row>
    <row r="79" customFormat="false" ht="12.75" hidden="false" customHeight="true" outlineLevel="0" collapsed="false">
      <c r="A79" s="252" t="s">
        <v>453</v>
      </c>
      <c r="B79" s="252"/>
      <c r="AH79" s="87"/>
      <c r="AJ79" s="87"/>
      <c r="AK79" s="150"/>
      <c r="AL79" s="132"/>
      <c r="AM79" s="9"/>
    </row>
    <row r="80" customFormat="false" ht="12.75" hidden="false" customHeight="true" outlineLevel="0" collapsed="false">
      <c r="A80" s="87"/>
      <c r="B80" s="308"/>
      <c r="AH80" s="87"/>
      <c r="AJ80" s="87"/>
      <c r="AK80" s="150"/>
      <c r="AL80" s="132"/>
      <c r="AM80" s="9"/>
    </row>
    <row r="81" customFormat="false" ht="12.75" hidden="false" customHeight="true" outlineLevel="0" collapsed="false">
      <c r="A81" s="255"/>
      <c r="B81" s="256" t="s">
        <v>414</v>
      </c>
      <c r="C81" s="257" t="n">
        <f aca="false">SUM(C85:C101)</f>
        <v>0</v>
      </c>
      <c r="D81" s="257" t="n">
        <f aca="false">SUM(D85:D101)</f>
        <v>0</v>
      </c>
      <c r="E81" s="257" t="n">
        <f aca="false">SUM(E85:E101)</f>
        <v>0</v>
      </c>
      <c r="F81" s="257" t="n">
        <f aca="false">SUM(F85:F101)</f>
        <v>0</v>
      </c>
      <c r="G81" s="257" t="n">
        <f aca="false">SUM(G85:G101)</f>
        <v>0</v>
      </c>
      <c r="H81" s="257" t="n">
        <f aca="false">SUM(H85:H101)</f>
        <v>0</v>
      </c>
      <c r="I81" s="257" t="n">
        <f aca="false">SUM(I85:I101)</f>
        <v>0</v>
      </c>
      <c r="J81" s="257" t="n">
        <f aca="false">SUM(J85:J101)</f>
        <v>0</v>
      </c>
      <c r="K81" s="257" t="n">
        <f aca="false">SUM(K85:K101)</f>
        <v>0</v>
      </c>
      <c r="L81" s="257" t="n">
        <f aca="false">SUM(L85:L101)</f>
        <v>0</v>
      </c>
      <c r="M81" s="257" t="n">
        <f aca="false">SUM(M85:M101)</f>
        <v>0</v>
      </c>
      <c r="N81" s="257" t="n">
        <f aca="false">SUM(N85:N101)</f>
        <v>0</v>
      </c>
      <c r="O81" s="257" t="n">
        <f aca="false">SUM(O85:O101)</f>
        <v>0</v>
      </c>
      <c r="P81" s="257" t="n">
        <f aca="false">SUM(P85:P101)</f>
        <v>0</v>
      </c>
      <c r="Q81" s="257" t="n">
        <f aca="false">SUM(Q85:Q101)</f>
        <v>0</v>
      </c>
      <c r="R81" s="257" t="n">
        <f aca="false">SUM(R85:R101)</f>
        <v>0</v>
      </c>
      <c r="S81" s="257" t="n">
        <f aca="false">SUM(S85:S101)</f>
        <v>0</v>
      </c>
      <c r="T81" s="257" t="n">
        <f aca="false">SUM(T85:T101)</f>
        <v>0</v>
      </c>
      <c r="U81" s="257" t="n">
        <f aca="false">SUM(U85:U101)</f>
        <v>0</v>
      </c>
      <c r="V81" s="257" t="n">
        <f aca="false">SUM(V85:V101)</f>
        <v>0</v>
      </c>
      <c r="W81" s="257" t="n">
        <f aca="false">SUM(W85:W101)</f>
        <v>0</v>
      </c>
      <c r="X81" s="257" t="n">
        <f aca="false">SUM(X85:X101)</f>
        <v>0</v>
      </c>
      <c r="Y81" s="257" t="n">
        <f aca="false">SUM(Y85:Y101)</f>
        <v>0</v>
      </c>
      <c r="Z81" s="257" t="n">
        <f aca="false">SUM(Z85:Z101)</f>
        <v>0</v>
      </c>
      <c r="AA81" s="257" t="n">
        <f aca="false">SUM(AA85:AA101)</f>
        <v>0</v>
      </c>
      <c r="AB81" s="257" t="n">
        <f aca="false">SUM(AB85:AB101)</f>
        <v>0</v>
      </c>
      <c r="AC81" s="257" t="n">
        <f aca="false">SUM(AC85:AC101)</f>
        <v>0</v>
      </c>
      <c r="AD81" s="257" t="n">
        <f aca="false">SUM(AD85:AD101)</f>
        <v>0</v>
      </c>
      <c r="AE81" s="257" t="n">
        <f aca="false">SUM(AE85:AE101)</f>
        <v>0</v>
      </c>
      <c r="AF81" s="257" t="n">
        <f aca="false">SUM(AF85:AF101)</f>
        <v>0</v>
      </c>
      <c r="AG81" s="257" t="n">
        <f aca="false">SUM(AG85:AG101)</f>
        <v>0</v>
      </c>
      <c r="AH81" s="8"/>
      <c r="AI81" s="309"/>
      <c r="AJ81" s="310"/>
      <c r="AK81" s="8"/>
      <c r="AL81" s="22"/>
      <c r="AN81" s="8"/>
      <c r="AO81" s="8"/>
      <c r="AP81" s="8"/>
      <c r="AQ81" s="8"/>
      <c r="AR81" s="8"/>
      <c r="AS81" s="8"/>
    </row>
    <row r="82" customFormat="false" ht="12.75" hidden="false" customHeight="true" outlineLevel="0" collapsed="false">
      <c r="A82" s="260" t="s">
        <v>322</v>
      </c>
      <c r="B82" s="261" t="n">
        <f aca="false">B44</f>
        <v>36982</v>
      </c>
      <c r="C82" s="262" t="n">
        <f aca="false">C44</f>
        <v>36982</v>
      </c>
      <c r="D82" s="262" t="n">
        <f aca="false">D44</f>
        <v>36983</v>
      </c>
      <c r="E82" s="262" t="n">
        <f aca="false">E44</f>
        <v>36984</v>
      </c>
      <c r="F82" s="262" t="n">
        <f aca="false">F44</f>
        <v>36985</v>
      </c>
      <c r="G82" s="262" t="n">
        <f aca="false">G44</f>
        <v>36986</v>
      </c>
      <c r="H82" s="262" t="n">
        <f aca="false">H44</f>
        <v>36987</v>
      </c>
      <c r="I82" s="262" t="n">
        <f aca="false">I44</f>
        <v>36988</v>
      </c>
      <c r="J82" s="262" t="n">
        <f aca="false">J44</f>
        <v>36989</v>
      </c>
      <c r="K82" s="262" t="n">
        <f aca="false">K44</f>
        <v>36990</v>
      </c>
      <c r="L82" s="262" t="n">
        <f aca="false">L44</f>
        <v>36991</v>
      </c>
      <c r="M82" s="262" t="n">
        <f aca="false">M44</f>
        <v>36992</v>
      </c>
      <c r="N82" s="262" t="n">
        <f aca="false">N44</f>
        <v>36993</v>
      </c>
      <c r="O82" s="262" t="n">
        <f aca="false">O44</f>
        <v>36994</v>
      </c>
      <c r="P82" s="262" t="n">
        <f aca="false">P44</f>
        <v>36995</v>
      </c>
      <c r="Q82" s="262" t="n">
        <f aca="false">Q44</f>
        <v>36996</v>
      </c>
      <c r="R82" s="262" t="n">
        <f aca="false">R44</f>
        <v>36997</v>
      </c>
      <c r="S82" s="262" t="n">
        <f aca="false">S44</f>
        <v>36998</v>
      </c>
      <c r="T82" s="262" t="n">
        <f aca="false">T44</f>
        <v>36999</v>
      </c>
      <c r="U82" s="262" t="n">
        <f aca="false">U44</f>
        <v>37000</v>
      </c>
      <c r="V82" s="262" t="n">
        <f aca="false">V44</f>
        <v>37001</v>
      </c>
      <c r="W82" s="262" t="n">
        <f aca="false">W44</f>
        <v>37002</v>
      </c>
      <c r="X82" s="262" t="n">
        <f aca="false">X44</f>
        <v>37003</v>
      </c>
      <c r="Y82" s="262" t="n">
        <f aca="false">Y44</f>
        <v>37004</v>
      </c>
      <c r="Z82" s="262" t="n">
        <f aca="false">Z44</f>
        <v>37005</v>
      </c>
      <c r="AA82" s="262" t="n">
        <f aca="false">AA44</f>
        <v>37006</v>
      </c>
      <c r="AB82" s="262" t="n">
        <f aca="false">AB44</f>
        <v>37007</v>
      </c>
      <c r="AC82" s="262" t="n">
        <f aca="false">AC44</f>
        <v>37008</v>
      </c>
      <c r="AD82" s="262" t="n">
        <f aca="false">AD44</f>
        <v>37009</v>
      </c>
      <c r="AE82" s="262" t="n">
        <f aca="false">AE44</f>
        <v>37010</v>
      </c>
      <c r="AF82" s="262" t="n">
        <f aca="false">AF44</f>
        <v>37011</v>
      </c>
      <c r="AG82" s="262" t="n">
        <f aca="false">AG44</f>
        <v>37012</v>
      </c>
      <c r="AH82" s="263"/>
      <c r="AI82" s="309"/>
      <c r="AJ82" s="311"/>
      <c r="AK82" s="263"/>
      <c r="AL82" s="266"/>
      <c r="AM82" s="263"/>
      <c r="AN82" s="263"/>
      <c r="AO82" s="263"/>
      <c r="AP82" s="263"/>
      <c r="AQ82" s="263"/>
      <c r="AR82" s="263"/>
      <c r="AS82" s="263"/>
      <c r="AT82" s="263"/>
      <c r="AU82" s="263"/>
      <c r="AV82" s="263"/>
      <c r="AW82" s="263"/>
      <c r="AX82" s="263"/>
      <c r="AY82" s="263"/>
      <c r="AZ82" s="263"/>
      <c r="BA82" s="263"/>
      <c r="BB82" s="263"/>
      <c r="BC82" s="263"/>
      <c r="BD82" s="263"/>
      <c r="BE82" s="263"/>
      <c r="BF82" s="263"/>
      <c r="BG82" s="263"/>
      <c r="BH82" s="263"/>
      <c r="BI82" s="263"/>
      <c r="BJ82" s="263"/>
      <c r="BK82" s="263"/>
      <c r="BL82" s="263"/>
      <c r="BM82" s="263"/>
      <c r="BN82" s="263"/>
      <c r="BO82" s="263"/>
      <c r="BP82" s="263"/>
      <c r="BQ82" s="263"/>
      <c r="BR82" s="263"/>
      <c r="BS82" s="263"/>
      <c r="BT82" s="263"/>
      <c r="BU82" s="263"/>
      <c r="BV82" s="263"/>
      <c r="BW82" s="263"/>
      <c r="BX82" s="263"/>
      <c r="BY82" s="263"/>
      <c r="BZ82" s="263"/>
      <c r="CA82" s="263"/>
      <c r="CB82" s="263"/>
      <c r="CC82" s="263"/>
      <c r="CD82" s="263"/>
      <c r="CE82" s="263"/>
      <c r="CF82" s="263"/>
      <c r="CG82" s="263"/>
      <c r="CH82" s="263"/>
      <c r="CI82" s="263"/>
      <c r="CJ82" s="263"/>
      <c r="CK82" s="263"/>
      <c r="CL82" s="263"/>
      <c r="CM82" s="263"/>
      <c r="CN82" s="263"/>
      <c r="CO82" s="263"/>
      <c r="CP82" s="263"/>
      <c r="CQ82" s="263"/>
      <c r="CR82" s="263"/>
      <c r="CS82" s="263"/>
      <c r="CT82" s="263"/>
      <c r="CU82" s="263"/>
      <c r="CV82" s="263"/>
      <c r="CW82" s="263"/>
      <c r="CX82" s="263"/>
      <c r="CY82" s="263"/>
      <c r="CZ82" s="263"/>
      <c r="DA82" s="263"/>
      <c r="DB82" s="263"/>
      <c r="DC82" s="263"/>
      <c r="DD82" s="263"/>
      <c r="DE82" s="263"/>
      <c r="DF82" s="263"/>
      <c r="DG82" s="263"/>
      <c r="DH82" s="263"/>
      <c r="DI82" s="263"/>
      <c r="DJ82" s="263"/>
      <c r="DK82" s="263"/>
      <c r="DL82" s="263"/>
      <c r="DM82" s="263"/>
      <c r="DN82" s="263"/>
      <c r="DO82" s="263"/>
      <c r="DP82" s="263"/>
      <c r="DQ82" s="263"/>
      <c r="DR82" s="263"/>
      <c r="DS82" s="263"/>
      <c r="DT82" s="263"/>
      <c r="DU82" s="263"/>
      <c r="DV82" s="263"/>
      <c r="DW82" s="263"/>
      <c r="DX82" s="263"/>
      <c r="DY82" s="263"/>
      <c r="DZ82" s="263"/>
      <c r="EA82" s="263"/>
      <c r="EB82" s="263"/>
      <c r="EC82" s="263"/>
      <c r="ED82" s="263"/>
      <c r="EE82" s="263"/>
      <c r="EF82" s="263"/>
      <c r="EG82" s="263"/>
      <c r="EH82" s="263"/>
      <c r="EI82" s="263"/>
      <c r="EJ82" s="263"/>
      <c r="EK82" s="263"/>
      <c r="EL82" s="263"/>
      <c r="EM82" s="263"/>
      <c r="EN82" s="263"/>
      <c r="EO82" s="263"/>
      <c r="EP82" s="263"/>
      <c r="EQ82" s="263"/>
      <c r="ER82" s="263"/>
      <c r="ES82" s="263"/>
      <c r="ET82" s="263"/>
      <c r="EU82" s="263"/>
      <c r="EV82" s="263"/>
      <c r="EW82" s="263"/>
      <c r="EX82" s="263"/>
      <c r="EY82" s="263"/>
      <c r="EZ82" s="263"/>
      <c r="FA82" s="263"/>
      <c r="FB82" s="263"/>
      <c r="FC82" s="263"/>
      <c r="FD82" s="263"/>
      <c r="FE82" s="263"/>
      <c r="FF82" s="263"/>
      <c r="FG82" s="263"/>
      <c r="FH82" s="263"/>
      <c r="FI82" s="263"/>
      <c r="FJ82" s="263"/>
      <c r="FK82" s="263"/>
      <c r="FL82" s="263"/>
      <c r="FM82" s="263"/>
      <c r="FN82" s="263"/>
      <c r="FO82" s="263"/>
      <c r="FP82" s="263"/>
      <c r="FQ82" s="263"/>
      <c r="FR82" s="263"/>
      <c r="FS82" s="263"/>
      <c r="FT82" s="263"/>
      <c r="FU82" s="263"/>
      <c r="FV82" s="263"/>
      <c r="FW82" s="263"/>
      <c r="FX82" s="263"/>
      <c r="FY82" s="263"/>
      <c r="FZ82" s="263"/>
      <c r="GA82" s="263"/>
      <c r="GB82" s="263"/>
      <c r="GC82" s="263"/>
      <c r="GD82" s="263"/>
      <c r="GE82" s="263"/>
      <c r="GF82" s="263"/>
      <c r="GG82" s="263"/>
      <c r="GH82" s="263"/>
      <c r="GI82" s="263"/>
      <c r="GJ82" s="263"/>
      <c r="GK82" s="263"/>
      <c r="GL82" s="263"/>
      <c r="GM82" s="263"/>
      <c r="GN82" s="263"/>
      <c r="GO82" s="263"/>
      <c r="GP82" s="263"/>
      <c r="GQ82" s="263"/>
      <c r="GR82" s="263"/>
      <c r="GS82" s="263"/>
      <c r="GT82" s="263"/>
      <c r="GU82" s="263"/>
      <c r="GV82" s="263"/>
      <c r="GW82" s="263"/>
      <c r="GX82" s="263"/>
      <c r="GY82" s="263"/>
      <c r="GZ82" s="263"/>
      <c r="HA82" s="263"/>
      <c r="HB82" s="263"/>
      <c r="HC82" s="263"/>
      <c r="HD82" s="263"/>
      <c r="HE82" s="263"/>
      <c r="HF82" s="263"/>
      <c r="HG82" s="263"/>
      <c r="HH82" s="263"/>
      <c r="HI82" s="263"/>
      <c r="HJ82" s="263"/>
      <c r="HK82" s="263"/>
      <c r="HL82" s="263"/>
      <c r="HM82" s="263"/>
      <c r="HN82" s="263"/>
      <c r="HO82" s="263"/>
      <c r="HP82" s="263"/>
      <c r="HQ82" s="263"/>
      <c r="HR82" s="263"/>
      <c r="HS82" s="263"/>
      <c r="HT82" s="263"/>
      <c r="HU82" s="263"/>
      <c r="HV82" s="263"/>
      <c r="HW82" s="263"/>
      <c r="HX82" s="263"/>
      <c r="HY82" s="263"/>
      <c r="HZ82" s="263"/>
      <c r="IA82" s="263"/>
      <c r="IB82" s="263"/>
      <c r="IC82" s="263"/>
      <c r="ID82" s="263"/>
      <c r="IE82" s="263"/>
      <c r="IF82" s="263"/>
      <c r="IG82" s="263"/>
      <c r="IH82" s="263"/>
      <c r="II82" s="263"/>
      <c r="IJ82" s="263"/>
      <c r="IK82" s="263"/>
      <c r="IL82" s="263"/>
      <c r="IM82" s="263"/>
      <c r="IN82" s="263"/>
      <c r="IO82" s="263"/>
      <c r="IP82" s="263"/>
      <c r="IQ82" s="263"/>
      <c r="IR82" s="263"/>
      <c r="IS82" s="263"/>
      <c r="IT82" s="263"/>
      <c r="IU82" s="263"/>
      <c r="IV82" s="263"/>
      <c r="IW82" s="263"/>
    </row>
    <row r="83" customFormat="false" ht="12.75" hidden="false" customHeight="true" outlineLevel="0" collapsed="false">
      <c r="A83" s="267"/>
      <c r="B83" s="267"/>
      <c r="C83" s="268" t="str">
        <f aca="false">C45</f>
        <v>S</v>
      </c>
      <c r="D83" s="268" t="str">
        <f aca="false">D45</f>
        <v>M</v>
      </c>
      <c r="E83" s="268" t="str">
        <f aca="false">E45</f>
        <v>T</v>
      </c>
      <c r="F83" s="268" t="str">
        <f aca="false">F45</f>
        <v>W</v>
      </c>
      <c r="G83" s="268" t="str">
        <f aca="false">G45</f>
        <v>R</v>
      </c>
      <c r="H83" s="268" t="str">
        <f aca="false">H45</f>
        <v>F</v>
      </c>
      <c r="I83" s="268" t="str">
        <f aca="false">I45</f>
        <v>S</v>
      </c>
      <c r="J83" s="268" t="str">
        <f aca="false">J45</f>
        <v>S</v>
      </c>
      <c r="K83" s="268" t="str">
        <f aca="false">K45</f>
        <v>M</v>
      </c>
      <c r="L83" s="268" t="str">
        <f aca="false">L45</f>
        <v>T</v>
      </c>
      <c r="M83" s="268" t="str">
        <f aca="false">M45</f>
        <v>W</v>
      </c>
      <c r="N83" s="268" t="str">
        <f aca="false">N45</f>
        <v>R</v>
      </c>
      <c r="O83" s="268" t="str">
        <f aca="false">O45</f>
        <v>F</v>
      </c>
      <c r="P83" s="268" t="str">
        <f aca="false">P45</f>
        <v>S</v>
      </c>
      <c r="Q83" s="268" t="str">
        <f aca="false">Q45</f>
        <v>S</v>
      </c>
      <c r="R83" s="268" t="str">
        <f aca="false">R45</f>
        <v>M</v>
      </c>
      <c r="S83" s="268" t="str">
        <f aca="false">S45</f>
        <v>T</v>
      </c>
      <c r="T83" s="268" t="str">
        <f aca="false">T45</f>
        <v>W</v>
      </c>
      <c r="U83" s="268" t="str">
        <f aca="false">U45</f>
        <v>R</v>
      </c>
      <c r="V83" s="268" t="str">
        <f aca="false">V45</f>
        <v>F</v>
      </c>
      <c r="W83" s="268" t="str">
        <f aca="false">W45</f>
        <v>S</v>
      </c>
      <c r="X83" s="268" t="str">
        <f aca="false">X45</f>
        <v>S</v>
      </c>
      <c r="Y83" s="268" t="str">
        <f aca="false">Y45</f>
        <v>M</v>
      </c>
      <c r="Z83" s="268" t="str">
        <f aca="false">Z45</f>
        <v>T</v>
      </c>
      <c r="AA83" s="268" t="str">
        <f aca="false">AA45</f>
        <v>W</v>
      </c>
      <c r="AB83" s="268" t="str">
        <f aca="false">AB45</f>
        <v>R</v>
      </c>
      <c r="AC83" s="268" t="str">
        <f aca="false">AC45</f>
        <v>F</v>
      </c>
      <c r="AD83" s="268" t="str">
        <f aca="false">AD45</f>
        <v>S</v>
      </c>
      <c r="AE83" s="268" t="str">
        <f aca="false">AE45</f>
        <v>S</v>
      </c>
      <c r="AF83" s="268" t="str">
        <f aca="false">AF45</f>
        <v>M</v>
      </c>
      <c r="AG83" s="268" t="str">
        <f aca="false">AG45</f>
        <v>T</v>
      </c>
      <c r="AH83" s="8"/>
      <c r="AI83" s="309"/>
      <c r="AJ83" s="310"/>
      <c r="AK83" s="8"/>
      <c r="AL83" s="87"/>
      <c r="AN83" s="8"/>
      <c r="AO83" s="8"/>
      <c r="AP83" s="8"/>
      <c r="AQ83" s="8"/>
      <c r="AR83" s="8"/>
      <c r="AS83" s="8"/>
    </row>
    <row r="84" customFormat="false" ht="12.75" hidden="false" customHeight="true" outlineLevel="0" collapsed="false">
      <c r="A84" s="271"/>
      <c r="B84" s="272" t="s">
        <v>420</v>
      </c>
      <c r="C84" s="273"/>
      <c r="D84" s="273"/>
      <c r="E84" s="273"/>
      <c r="F84" s="273"/>
      <c r="G84" s="273"/>
      <c r="H84" s="273"/>
      <c r="I84" s="273"/>
      <c r="J84" s="273"/>
      <c r="K84" s="273"/>
      <c r="L84" s="273"/>
      <c r="M84" s="273"/>
      <c r="N84" s="273"/>
      <c r="O84" s="273"/>
      <c r="P84" s="273"/>
      <c r="Q84" s="273"/>
      <c r="R84" s="273"/>
      <c r="S84" s="273"/>
      <c r="T84" s="273"/>
      <c r="U84" s="273"/>
      <c r="V84" s="273"/>
      <c r="W84" s="273"/>
      <c r="X84" s="273"/>
      <c r="Y84" s="273"/>
      <c r="Z84" s="273"/>
      <c r="AA84" s="273"/>
      <c r="AB84" s="273"/>
      <c r="AC84" s="273"/>
      <c r="AD84" s="273"/>
      <c r="AE84" s="273"/>
      <c r="AF84" s="273"/>
      <c r="AG84" s="274"/>
      <c r="AH84" s="87"/>
      <c r="AI84" s="145"/>
      <c r="AJ84" s="312"/>
      <c r="AK84" s="150"/>
      <c r="AL84" s="132"/>
      <c r="AM84" s="9"/>
    </row>
    <row r="85" customFormat="false" ht="12.75" hidden="false" customHeight="true" outlineLevel="0" collapsed="false">
      <c r="A85" s="218" t="s">
        <v>454</v>
      </c>
      <c r="B85" s="275" t="n">
        <f aca="false">SUM(C85:AG85)</f>
        <v>0</v>
      </c>
      <c r="C85" s="150"/>
      <c r="D85" s="150"/>
      <c r="E85" s="150"/>
      <c r="F85" s="150"/>
      <c r="G85" s="150"/>
      <c r="H85" s="150"/>
      <c r="I85" s="150"/>
      <c r="J85" s="150"/>
      <c r="K85" s="150"/>
      <c r="L85" s="150"/>
      <c r="M85" s="150"/>
      <c r="N85" s="150"/>
      <c r="O85" s="150"/>
      <c r="P85" s="150"/>
      <c r="Q85" s="150"/>
      <c r="R85" s="150"/>
      <c r="S85" s="150"/>
      <c r="T85" s="150"/>
      <c r="U85" s="150"/>
      <c r="V85" s="150"/>
      <c r="W85" s="150"/>
      <c r="X85" s="150"/>
      <c r="Y85" s="150"/>
      <c r="Z85" s="150"/>
      <c r="AA85" s="150"/>
      <c r="AB85" s="150"/>
      <c r="AC85" s="150"/>
      <c r="AD85" s="150"/>
      <c r="AE85" s="150"/>
      <c r="AF85" s="150"/>
      <c r="AG85" s="301"/>
      <c r="AH85" s="87"/>
      <c r="AJ85" s="87"/>
      <c r="AK85" s="150"/>
      <c r="AL85" s="132"/>
      <c r="AM85" s="9"/>
    </row>
    <row r="86" customFormat="false" ht="12.75" hidden="false" customHeight="true" outlineLevel="0" collapsed="false">
      <c r="A86" s="218" t="s">
        <v>455</v>
      </c>
      <c r="B86" s="275" t="n">
        <f aca="false">SUM(C86:AG86)</f>
        <v>0</v>
      </c>
      <c r="C86" s="150"/>
      <c r="D86" s="150"/>
      <c r="E86" s="150"/>
      <c r="F86" s="150"/>
      <c r="G86" s="150"/>
      <c r="H86" s="150"/>
      <c r="I86" s="150"/>
      <c r="J86" s="150"/>
      <c r="K86" s="150"/>
      <c r="L86" s="150"/>
      <c r="M86" s="150"/>
      <c r="N86" s="150"/>
      <c r="O86" s="150"/>
      <c r="P86" s="150"/>
      <c r="Q86" s="150"/>
      <c r="R86" s="150"/>
      <c r="S86" s="150"/>
      <c r="T86" s="150"/>
      <c r="U86" s="150"/>
      <c r="V86" s="150"/>
      <c r="W86" s="150"/>
      <c r="X86" s="150"/>
      <c r="Y86" s="150"/>
      <c r="Z86" s="150"/>
      <c r="AA86" s="150"/>
      <c r="AB86" s="150"/>
      <c r="AC86" s="150"/>
      <c r="AD86" s="150"/>
      <c r="AE86" s="150"/>
      <c r="AF86" s="150"/>
      <c r="AG86" s="301"/>
      <c r="AH86" s="87"/>
      <c r="AJ86" s="87"/>
      <c r="AK86" s="150"/>
      <c r="AL86" s="132"/>
      <c r="AM86" s="9"/>
    </row>
    <row r="87" customFormat="false" ht="12.75" hidden="false" customHeight="true" outlineLevel="0" collapsed="false">
      <c r="A87" s="218" t="s">
        <v>456</v>
      </c>
      <c r="B87" s="275" t="n">
        <f aca="false">SUM(C87:AG87)</f>
        <v>0</v>
      </c>
      <c r="C87" s="150"/>
      <c r="D87" s="150"/>
      <c r="E87" s="150"/>
      <c r="F87" s="150"/>
      <c r="G87" s="150"/>
      <c r="H87" s="150"/>
      <c r="I87" s="150"/>
      <c r="J87" s="150"/>
      <c r="K87" s="150"/>
      <c r="L87" s="150"/>
      <c r="M87" s="150"/>
      <c r="N87" s="150"/>
      <c r="O87" s="150"/>
      <c r="P87" s="150"/>
      <c r="Q87" s="150"/>
      <c r="R87" s="150"/>
      <c r="S87" s="150"/>
      <c r="T87" s="150"/>
      <c r="U87" s="150"/>
      <c r="V87" s="150"/>
      <c r="W87" s="150"/>
      <c r="X87" s="150"/>
      <c r="Y87" s="150"/>
      <c r="Z87" s="150"/>
      <c r="AA87" s="150"/>
      <c r="AB87" s="150"/>
      <c r="AC87" s="150"/>
      <c r="AD87" s="150"/>
      <c r="AE87" s="150"/>
      <c r="AF87" s="150"/>
      <c r="AG87" s="301"/>
      <c r="AH87" s="87"/>
      <c r="AJ87" s="87"/>
      <c r="AK87" s="150"/>
      <c r="AL87" s="132"/>
      <c r="AM87" s="9"/>
    </row>
    <row r="88" customFormat="false" ht="12.75" hidden="false" customHeight="true" outlineLevel="0" collapsed="false">
      <c r="A88" s="218" t="s">
        <v>457</v>
      </c>
      <c r="B88" s="275" t="n">
        <f aca="false">SUM(C88:AG88)</f>
        <v>0</v>
      </c>
      <c r="C88" s="150"/>
      <c r="D88" s="150"/>
      <c r="E88" s="150"/>
      <c r="F88" s="150"/>
      <c r="G88" s="150"/>
      <c r="H88" s="150"/>
      <c r="I88" s="150"/>
      <c r="J88" s="150"/>
      <c r="K88" s="150"/>
      <c r="L88" s="150"/>
      <c r="M88" s="150"/>
      <c r="N88" s="150"/>
      <c r="O88" s="150"/>
      <c r="P88" s="150"/>
      <c r="Q88" s="150"/>
      <c r="R88" s="150"/>
      <c r="S88" s="150"/>
      <c r="T88" s="150"/>
      <c r="U88" s="150"/>
      <c r="V88" s="150"/>
      <c r="W88" s="150"/>
      <c r="X88" s="150"/>
      <c r="Y88" s="150"/>
      <c r="Z88" s="150"/>
      <c r="AA88" s="150"/>
      <c r="AB88" s="150"/>
      <c r="AC88" s="150"/>
      <c r="AD88" s="150"/>
      <c r="AE88" s="150"/>
      <c r="AF88" s="150"/>
      <c r="AG88" s="301"/>
      <c r="AH88" s="87"/>
      <c r="AJ88" s="87"/>
      <c r="AK88" s="150"/>
      <c r="AL88" s="132"/>
      <c r="AM88" s="9"/>
    </row>
    <row r="89" customFormat="false" ht="12.75" hidden="false" customHeight="true" outlineLevel="0" collapsed="false">
      <c r="A89" s="218" t="s">
        <v>458</v>
      </c>
      <c r="B89" s="275" t="n">
        <f aca="false">SUM(C89:AG89)</f>
        <v>0</v>
      </c>
      <c r="C89" s="150"/>
      <c r="D89" s="150"/>
      <c r="E89" s="150"/>
      <c r="F89" s="150"/>
      <c r="G89" s="150"/>
      <c r="H89" s="150"/>
      <c r="I89" s="150"/>
      <c r="J89" s="150"/>
      <c r="K89" s="150"/>
      <c r="L89" s="150"/>
      <c r="M89" s="150"/>
      <c r="N89" s="150"/>
      <c r="O89" s="150"/>
      <c r="P89" s="150"/>
      <c r="Q89" s="150"/>
      <c r="R89" s="150"/>
      <c r="S89" s="150"/>
      <c r="T89" s="150"/>
      <c r="U89" s="150"/>
      <c r="V89" s="150"/>
      <c r="W89" s="150"/>
      <c r="X89" s="150"/>
      <c r="Y89" s="150"/>
      <c r="Z89" s="150"/>
      <c r="AA89" s="150"/>
      <c r="AB89" s="150"/>
      <c r="AC89" s="150"/>
      <c r="AD89" s="150"/>
      <c r="AE89" s="150"/>
      <c r="AF89" s="150"/>
      <c r="AG89" s="301"/>
      <c r="AH89" s="87"/>
      <c r="AJ89" s="87"/>
      <c r="AK89" s="150"/>
      <c r="AL89" s="132"/>
      <c r="AM89" s="9"/>
    </row>
    <row r="90" customFormat="false" ht="12.75" hidden="false" customHeight="true" outlineLevel="0" collapsed="false">
      <c r="A90" s="218" t="s">
        <v>459</v>
      </c>
      <c r="B90" s="275" t="n">
        <f aca="false">SUM(C90:AG90)</f>
        <v>0</v>
      </c>
      <c r="C90" s="150"/>
      <c r="D90" s="150"/>
      <c r="E90" s="150"/>
      <c r="F90" s="150"/>
      <c r="G90" s="150"/>
      <c r="H90" s="150"/>
      <c r="I90" s="150"/>
      <c r="J90" s="150"/>
      <c r="K90" s="150"/>
      <c r="L90" s="150"/>
      <c r="M90" s="150"/>
      <c r="N90" s="150"/>
      <c r="O90" s="150"/>
      <c r="P90" s="150"/>
      <c r="Q90" s="150"/>
      <c r="R90" s="150"/>
      <c r="S90" s="150"/>
      <c r="T90" s="150"/>
      <c r="U90" s="150"/>
      <c r="V90" s="150"/>
      <c r="W90" s="150"/>
      <c r="X90" s="150"/>
      <c r="Y90" s="150"/>
      <c r="Z90" s="150"/>
      <c r="AA90" s="150"/>
      <c r="AB90" s="150"/>
      <c r="AC90" s="150"/>
      <c r="AD90" s="150"/>
      <c r="AE90" s="150"/>
      <c r="AF90" s="150"/>
      <c r="AG90" s="301"/>
      <c r="AH90" s="87"/>
      <c r="AJ90" s="87"/>
      <c r="AK90" s="150"/>
      <c r="AL90" s="132"/>
      <c r="AM90" s="9"/>
    </row>
    <row r="91" customFormat="false" ht="12.75" hidden="false" customHeight="true" outlineLevel="0" collapsed="false">
      <c r="A91" s="218" t="s">
        <v>460</v>
      </c>
      <c r="B91" s="275" t="n">
        <f aca="false">SUM(C91:AG91)</f>
        <v>0</v>
      </c>
      <c r="C91" s="150"/>
      <c r="D91" s="150"/>
      <c r="E91" s="150"/>
      <c r="F91" s="150"/>
      <c r="G91" s="150"/>
      <c r="H91" s="150"/>
      <c r="I91" s="150"/>
      <c r="J91" s="150"/>
      <c r="K91" s="150"/>
      <c r="L91" s="150"/>
      <c r="M91" s="150"/>
      <c r="N91" s="150"/>
      <c r="O91" s="150"/>
      <c r="P91" s="150"/>
      <c r="Q91" s="150"/>
      <c r="R91" s="150"/>
      <c r="S91" s="150"/>
      <c r="T91" s="150"/>
      <c r="U91" s="150"/>
      <c r="V91" s="150"/>
      <c r="W91" s="150"/>
      <c r="X91" s="150"/>
      <c r="Y91" s="150"/>
      <c r="Z91" s="150"/>
      <c r="AA91" s="150"/>
      <c r="AB91" s="150"/>
      <c r="AC91" s="150"/>
      <c r="AD91" s="150"/>
      <c r="AE91" s="150"/>
      <c r="AF91" s="150"/>
      <c r="AG91" s="301"/>
      <c r="AH91" s="87"/>
      <c r="AJ91" s="87"/>
      <c r="AK91" s="150"/>
      <c r="AL91" s="132"/>
      <c r="AM91" s="9"/>
    </row>
    <row r="92" customFormat="false" ht="12.75" hidden="false" customHeight="true" outlineLevel="0" collapsed="false">
      <c r="A92" s="218" t="s">
        <v>461</v>
      </c>
      <c r="B92" s="275" t="n">
        <f aca="false">SUM(C92:AG92)</f>
        <v>0</v>
      </c>
      <c r="C92" s="150"/>
      <c r="D92" s="150"/>
      <c r="E92" s="150"/>
      <c r="F92" s="150"/>
      <c r="G92" s="150"/>
      <c r="H92" s="150"/>
      <c r="I92" s="150"/>
      <c r="J92" s="150"/>
      <c r="K92" s="150"/>
      <c r="L92" s="150"/>
      <c r="M92" s="150"/>
      <c r="N92" s="150"/>
      <c r="O92" s="150"/>
      <c r="P92" s="150"/>
      <c r="Q92" s="150"/>
      <c r="R92" s="150"/>
      <c r="S92" s="150"/>
      <c r="T92" s="150"/>
      <c r="U92" s="150"/>
      <c r="V92" s="150"/>
      <c r="W92" s="150"/>
      <c r="X92" s="150"/>
      <c r="Y92" s="150"/>
      <c r="Z92" s="150"/>
      <c r="AA92" s="150"/>
      <c r="AB92" s="150"/>
      <c r="AC92" s="150"/>
      <c r="AD92" s="150"/>
      <c r="AE92" s="150"/>
      <c r="AF92" s="150"/>
      <c r="AG92" s="301"/>
      <c r="AH92" s="87"/>
      <c r="AJ92" s="87"/>
      <c r="AK92" s="150"/>
      <c r="AL92" s="132"/>
      <c r="AM92" s="9"/>
    </row>
    <row r="93" customFormat="false" ht="12.75" hidden="false" customHeight="true" outlineLevel="0" collapsed="false">
      <c r="A93" s="218" t="s">
        <v>462</v>
      </c>
      <c r="B93" s="275" t="n">
        <f aca="false">SUM(C93:AG93)</f>
        <v>0</v>
      </c>
      <c r="C93" s="150"/>
      <c r="D93" s="150"/>
      <c r="E93" s="150"/>
      <c r="F93" s="150"/>
      <c r="G93" s="150"/>
      <c r="H93" s="150"/>
      <c r="I93" s="150"/>
      <c r="J93" s="150"/>
      <c r="K93" s="150"/>
      <c r="L93" s="150"/>
      <c r="M93" s="150"/>
      <c r="N93" s="150"/>
      <c r="O93" s="150"/>
      <c r="P93" s="150"/>
      <c r="Q93" s="150"/>
      <c r="R93" s="150"/>
      <c r="S93" s="150"/>
      <c r="T93" s="150"/>
      <c r="U93" s="150"/>
      <c r="V93" s="150"/>
      <c r="W93" s="150"/>
      <c r="X93" s="150"/>
      <c r="Y93" s="150"/>
      <c r="Z93" s="150"/>
      <c r="AA93" s="150"/>
      <c r="AB93" s="150"/>
      <c r="AC93" s="150"/>
      <c r="AD93" s="150"/>
      <c r="AE93" s="150"/>
      <c r="AF93" s="150"/>
      <c r="AG93" s="301"/>
      <c r="AH93" s="87"/>
      <c r="AJ93" s="87"/>
      <c r="AK93" s="150"/>
      <c r="AL93" s="132"/>
      <c r="AM93" s="9"/>
    </row>
    <row r="94" customFormat="false" ht="12.75" hidden="false" customHeight="true" outlineLevel="0" collapsed="false">
      <c r="A94" s="218" t="s">
        <v>463</v>
      </c>
      <c r="B94" s="275" t="n">
        <f aca="false">SUM(C94:AG94)</f>
        <v>0</v>
      </c>
      <c r="C94" s="150"/>
      <c r="D94" s="150"/>
      <c r="E94" s="150"/>
      <c r="F94" s="150"/>
      <c r="G94" s="150"/>
      <c r="H94" s="150"/>
      <c r="I94" s="150"/>
      <c r="J94" s="150"/>
      <c r="K94" s="150"/>
      <c r="L94" s="150"/>
      <c r="M94" s="150"/>
      <c r="N94" s="150"/>
      <c r="O94" s="150"/>
      <c r="P94" s="150"/>
      <c r="Q94" s="150"/>
      <c r="R94" s="150"/>
      <c r="S94" s="150"/>
      <c r="T94" s="150"/>
      <c r="U94" s="150"/>
      <c r="V94" s="150"/>
      <c r="W94" s="150"/>
      <c r="X94" s="150"/>
      <c r="Y94" s="150"/>
      <c r="Z94" s="150"/>
      <c r="AA94" s="150"/>
      <c r="AB94" s="150"/>
      <c r="AC94" s="150"/>
      <c r="AD94" s="150"/>
      <c r="AE94" s="150"/>
      <c r="AF94" s="150"/>
      <c r="AG94" s="301"/>
      <c r="AH94" s="87"/>
      <c r="AJ94" s="87"/>
      <c r="AK94" s="150"/>
      <c r="AL94" s="132"/>
      <c r="AM94" s="9"/>
    </row>
    <row r="95" customFormat="false" ht="12.75" hidden="false" customHeight="true" outlineLevel="0" collapsed="false">
      <c r="A95" s="218" t="s">
        <v>464</v>
      </c>
      <c r="B95" s="275" t="n">
        <f aca="false">SUM(C95:AG95)</f>
        <v>0</v>
      </c>
      <c r="C95" s="150"/>
      <c r="D95" s="150"/>
      <c r="E95" s="150"/>
      <c r="F95" s="150"/>
      <c r="G95" s="150"/>
      <c r="H95" s="150"/>
      <c r="I95" s="150"/>
      <c r="J95" s="150"/>
      <c r="K95" s="150"/>
      <c r="L95" s="150"/>
      <c r="M95" s="150"/>
      <c r="N95" s="150"/>
      <c r="O95" s="150"/>
      <c r="P95" s="150"/>
      <c r="Q95" s="150"/>
      <c r="R95" s="150"/>
      <c r="S95" s="150"/>
      <c r="T95" s="150"/>
      <c r="U95" s="150"/>
      <c r="V95" s="150"/>
      <c r="W95" s="150"/>
      <c r="X95" s="150"/>
      <c r="Y95" s="150"/>
      <c r="Z95" s="150"/>
      <c r="AA95" s="150"/>
      <c r="AB95" s="150"/>
      <c r="AC95" s="150"/>
      <c r="AD95" s="150"/>
      <c r="AE95" s="150"/>
      <c r="AF95" s="150"/>
      <c r="AG95" s="301"/>
      <c r="AH95" s="87"/>
      <c r="AJ95" s="87"/>
      <c r="AK95" s="150"/>
      <c r="AL95" s="132"/>
      <c r="AM95" s="9"/>
    </row>
    <row r="96" customFormat="false" ht="12.75" hidden="false" customHeight="true" outlineLevel="0" collapsed="false">
      <c r="A96" s="218" t="s">
        <v>465</v>
      </c>
      <c r="B96" s="275" t="n">
        <f aca="false">SUM(C96:AG96)</f>
        <v>0</v>
      </c>
      <c r="C96" s="150"/>
      <c r="D96" s="150"/>
      <c r="E96" s="150"/>
      <c r="F96" s="150"/>
      <c r="G96" s="150"/>
      <c r="H96" s="150"/>
      <c r="I96" s="150"/>
      <c r="J96" s="150"/>
      <c r="K96" s="150"/>
      <c r="L96" s="150"/>
      <c r="M96" s="150"/>
      <c r="N96" s="150"/>
      <c r="O96" s="150"/>
      <c r="P96" s="150"/>
      <c r="Q96" s="150"/>
      <c r="R96" s="150"/>
      <c r="S96" s="150"/>
      <c r="T96" s="150"/>
      <c r="U96" s="150"/>
      <c r="V96" s="150"/>
      <c r="W96" s="150"/>
      <c r="X96" s="150"/>
      <c r="Y96" s="150"/>
      <c r="Z96" s="150"/>
      <c r="AA96" s="150"/>
      <c r="AB96" s="150"/>
      <c r="AC96" s="150"/>
      <c r="AD96" s="150"/>
      <c r="AE96" s="150"/>
      <c r="AF96" s="150"/>
      <c r="AG96" s="301"/>
      <c r="AH96" s="87"/>
      <c r="AJ96" s="87"/>
      <c r="AK96" s="150"/>
      <c r="AL96" s="132"/>
      <c r="AM96" s="9"/>
    </row>
    <row r="97" customFormat="false" ht="12.75" hidden="false" customHeight="true" outlineLevel="0" collapsed="false">
      <c r="A97" s="218" t="s">
        <v>466</v>
      </c>
      <c r="B97" s="275" t="n">
        <f aca="false">SUM(C97:AG97)</f>
        <v>0</v>
      </c>
      <c r="C97" s="150"/>
      <c r="D97" s="150"/>
      <c r="E97" s="150"/>
      <c r="F97" s="150"/>
      <c r="G97" s="150"/>
      <c r="H97" s="150"/>
      <c r="I97" s="150"/>
      <c r="J97" s="150"/>
      <c r="K97" s="150"/>
      <c r="L97" s="150"/>
      <c r="M97" s="150"/>
      <c r="N97" s="150"/>
      <c r="O97" s="150"/>
      <c r="P97" s="150"/>
      <c r="Q97" s="150"/>
      <c r="R97" s="150"/>
      <c r="S97" s="150"/>
      <c r="T97" s="150"/>
      <c r="U97" s="150"/>
      <c r="V97" s="150"/>
      <c r="W97" s="150"/>
      <c r="X97" s="150"/>
      <c r="Y97" s="150"/>
      <c r="Z97" s="150"/>
      <c r="AA97" s="150"/>
      <c r="AB97" s="150"/>
      <c r="AC97" s="150"/>
      <c r="AD97" s="150"/>
      <c r="AE97" s="150"/>
      <c r="AF97" s="150"/>
      <c r="AG97" s="301"/>
      <c r="AH97" s="87"/>
      <c r="AJ97" s="87"/>
      <c r="AK97" s="150"/>
      <c r="AL97" s="132"/>
      <c r="AM97" s="9"/>
    </row>
    <row r="98" customFormat="false" ht="12.75" hidden="false" customHeight="true" outlineLevel="0" collapsed="false">
      <c r="A98" s="218"/>
      <c r="B98" s="275"/>
      <c r="C98" s="150"/>
      <c r="D98" s="150"/>
      <c r="E98" s="150"/>
      <c r="F98" s="150"/>
      <c r="G98" s="150"/>
      <c r="H98" s="150"/>
      <c r="I98" s="150"/>
      <c r="J98" s="150"/>
      <c r="K98" s="150"/>
      <c r="L98" s="150"/>
      <c r="M98" s="150"/>
      <c r="N98" s="150"/>
      <c r="O98" s="150"/>
      <c r="P98" s="150"/>
      <c r="Q98" s="150"/>
      <c r="R98" s="150"/>
      <c r="S98" s="150"/>
      <c r="T98" s="150"/>
      <c r="U98" s="150"/>
      <c r="V98" s="150"/>
      <c r="W98" s="150"/>
      <c r="X98" s="150"/>
      <c r="Y98" s="150"/>
      <c r="Z98" s="150"/>
      <c r="AA98" s="150"/>
      <c r="AB98" s="150"/>
      <c r="AC98" s="150"/>
      <c r="AD98" s="150"/>
      <c r="AE98" s="150"/>
      <c r="AF98" s="150"/>
      <c r="AG98" s="301"/>
      <c r="AH98" s="87"/>
      <c r="AJ98" s="87"/>
      <c r="AK98" s="150"/>
      <c r="AL98" s="132"/>
      <c r="AM98" s="9"/>
    </row>
    <row r="99" customFormat="false" ht="12.75" hidden="false" customHeight="true" outlineLevel="0" collapsed="false">
      <c r="A99" s="218"/>
      <c r="B99" s="275"/>
      <c r="C99" s="150"/>
      <c r="D99" s="150"/>
      <c r="E99" s="150"/>
      <c r="F99" s="150"/>
      <c r="G99" s="150"/>
      <c r="H99" s="150"/>
      <c r="I99" s="150"/>
      <c r="J99" s="150"/>
      <c r="K99" s="150"/>
      <c r="L99" s="150"/>
      <c r="M99" s="150"/>
      <c r="N99" s="150"/>
      <c r="O99" s="150"/>
      <c r="P99" s="150"/>
      <c r="Q99" s="150"/>
      <c r="R99" s="150"/>
      <c r="S99" s="150"/>
      <c r="T99" s="150"/>
      <c r="U99" s="150"/>
      <c r="V99" s="150"/>
      <c r="W99" s="150"/>
      <c r="X99" s="150"/>
      <c r="Y99" s="150"/>
      <c r="Z99" s="150"/>
      <c r="AA99" s="150"/>
      <c r="AB99" s="150"/>
      <c r="AC99" s="150"/>
      <c r="AD99" s="150"/>
      <c r="AE99" s="150"/>
      <c r="AF99" s="150"/>
      <c r="AG99" s="301"/>
      <c r="AH99" s="87"/>
      <c r="AJ99" s="87"/>
      <c r="AK99" s="150"/>
      <c r="AL99" s="132"/>
      <c r="AM99" s="9"/>
    </row>
    <row r="100" customFormat="false" ht="12.75" hidden="false" customHeight="true" outlineLevel="0" collapsed="false">
      <c r="A100" s="218"/>
      <c r="B100" s="275"/>
      <c r="C100" s="150"/>
      <c r="D100" s="150"/>
      <c r="E100" s="150"/>
      <c r="F100" s="150"/>
      <c r="G100" s="150"/>
      <c r="H100" s="150"/>
      <c r="I100" s="150"/>
      <c r="J100" s="150"/>
      <c r="K100" s="150"/>
      <c r="L100" s="150"/>
      <c r="M100" s="150"/>
      <c r="N100" s="150"/>
      <c r="O100" s="150"/>
      <c r="P100" s="150"/>
      <c r="Q100" s="150"/>
      <c r="R100" s="150"/>
      <c r="S100" s="150"/>
      <c r="T100" s="150"/>
      <c r="U100" s="150"/>
      <c r="V100" s="150"/>
      <c r="W100" s="150"/>
      <c r="X100" s="150"/>
      <c r="Y100" s="150"/>
      <c r="Z100" s="150"/>
      <c r="AA100" s="150"/>
      <c r="AB100" s="150"/>
      <c r="AC100" s="150"/>
      <c r="AD100" s="150"/>
      <c r="AE100" s="150"/>
      <c r="AF100" s="150"/>
      <c r="AG100" s="301"/>
      <c r="AH100" s="87"/>
      <c r="AJ100" s="87"/>
      <c r="AK100" s="150"/>
      <c r="AL100" s="132"/>
      <c r="AM100" s="9"/>
    </row>
    <row r="101" customFormat="false" ht="12.75" hidden="false" customHeight="true" outlineLevel="0" collapsed="false">
      <c r="A101" s="218"/>
      <c r="B101" s="275"/>
      <c r="C101" s="150"/>
      <c r="D101" s="150"/>
      <c r="E101" s="150"/>
      <c r="F101" s="150"/>
      <c r="G101" s="150"/>
      <c r="H101" s="150"/>
      <c r="I101" s="150"/>
      <c r="J101" s="150"/>
      <c r="K101" s="150"/>
      <c r="L101" s="150"/>
      <c r="M101" s="150"/>
      <c r="N101" s="150"/>
      <c r="O101" s="150"/>
      <c r="P101" s="150"/>
      <c r="Q101" s="150"/>
      <c r="R101" s="150"/>
      <c r="S101" s="150"/>
      <c r="T101" s="150"/>
      <c r="U101" s="150"/>
      <c r="V101" s="150"/>
      <c r="W101" s="150"/>
      <c r="X101" s="150"/>
      <c r="Y101" s="150"/>
      <c r="Z101" s="150"/>
      <c r="AA101" s="150"/>
      <c r="AB101" s="150"/>
      <c r="AC101" s="150"/>
      <c r="AD101" s="150"/>
      <c r="AE101" s="150"/>
      <c r="AF101" s="150"/>
      <c r="AG101" s="301"/>
      <c r="AH101" s="87"/>
      <c r="AJ101" s="87"/>
      <c r="AK101" s="150"/>
      <c r="AL101" s="132"/>
      <c r="AM101" s="9"/>
    </row>
    <row r="102" customFormat="false" ht="12.75" hidden="false" customHeight="true" outlineLevel="0" collapsed="false">
      <c r="A102" s="313" t="s">
        <v>467</v>
      </c>
      <c r="B102" s="304" t="n">
        <f aca="false">SUM(B87:B101)</f>
        <v>0</v>
      </c>
      <c r="C102" s="314"/>
      <c r="D102" s="314"/>
      <c r="E102" s="314"/>
      <c r="F102" s="314"/>
      <c r="G102" s="314"/>
      <c r="H102" s="314"/>
      <c r="I102" s="314"/>
      <c r="J102" s="314"/>
      <c r="K102" s="314"/>
      <c r="L102" s="314"/>
      <c r="M102" s="314"/>
      <c r="N102" s="314"/>
      <c r="O102" s="314"/>
      <c r="P102" s="314"/>
      <c r="Q102" s="314"/>
      <c r="R102" s="314"/>
      <c r="S102" s="314"/>
      <c r="T102" s="314"/>
      <c r="U102" s="314"/>
      <c r="V102" s="314"/>
      <c r="W102" s="314"/>
      <c r="X102" s="314"/>
      <c r="Y102" s="314"/>
      <c r="Z102" s="314"/>
      <c r="AA102" s="314"/>
      <c r="AB102" s="314"/>
      <c r="AC102" s="314"/>
      <c r="AD102" s="314"/>
      <c r="AE102" s="314"/>
      <c r="AF102" s="314"/>
      <c r="AG102" s="315"/>
      <c r="AH102" s="87"/>
      <c r="AJ102" s="87"/>
      <c r="AK102" s="150"/>
      <c r="AL102" s="132"/>
      <c r="AM102" s="9"/>
    </row>
    <row r="103" customFormat="false" ht="12.75" hidden="false" customHeight="true" outlineLevel="0" collapsed="false">
      <c r="A103" s="87"/>
      <c r="B103" s="308"/>
      <c r="C103" s="150"/>
      <c r="D103" s="150"/>
      <c r="E103" s="150"/>
      <c r="F103" s="150"/>
      <c r="G103" s="150"/>
      <c r="H103" s="150"/>
      <c r="I103" s="150"/>
      <c r="J103" s="150"/>
      <c r="K103" s="150"/>
      <c r="L103" s="150"/>
      <c r="M103" s="150"/>
      <c r="N103" s="150"/>
      <c r="O103" s="150"/>
      <c r="P103" s="150"/>
      <c r="Q103" s="150"/>
      <c r="R103" s="150"/>
      <c r="S103" s="150"/>
      <c r="T103" s="150"/>
      <c r="U103" s="150"/>
      <c r="V103" s="150"/>
      <c r="W103" s="150"/>
      <c r="X103" s="150"/>
      <c r="Y103" s="150"/>
      <c r="Z103" s="150"/>
      <c r="AA103" s="150"/>
      <c r="AB103" s="150"/>
      <c r="AC103" s="150"/>
      <c r="AD103" s="150"/>
      <c r="AE103" s="150"/>
      <c r="AF103" s="150"/>
      <c r="AG103" s="150"/>
      <c r="AH103" s="87"/>
      <c r="AJ103" s="87"/>
      <c r="AK103" s="150"/>
      <c r="AL103" s="132"/>
      <c r="AM103" s="9"/>
    </row>
    <row r="104" customFormat="false" ht="12.75" hidden="false" customHeight="true" outlineLevel="0" collapsed="false">
      <c r="A104" s="255"/>
      <c r="B104" s="256" t="s">
        <v>414</v>
      </c>
      <c r="C104" s="257" t="n">
        <f aca="false">SUM(C108:C117)</f>
        <v>0</v>
      </c>
      <c r="D104" s="257" t="n">
        <f aca="false">SUM(D108:D117)</f>
        <v>0</v>
      </c>
      <c r="E104" s="257" t="n">
        <f aca="false">SUM(E108:E117)</f>
        <v>0</v>
      </c>
      <c r="F104" s="257" t="n">
        <f aca="false">SUM(F108:F117)</f>
        <v>0</v>
      </c>
      <c r="G104" s="257" t="n">
        <f aca="false">SUM(G108:G117)</f>
        <v>0</v>
      </c>
      <c r="H104" s="257" t="n">
        <f aca="false">SUM(H108:H117)</f>
        <v>0</v>
      </c>
      <c r="I104" s="257" t="n">
        <f aca="false">SUM(I108:I117)</f>
        <v>0</v>
      </c>
      <c r="J104" s="257" t="n">
        <f aca="false">SUM(J108:J117)</f>
        <v>0</v>
      </c>
      <c r="K104" s="257" t="n">
        <f aca="false">SUM(K108:K117)</f>
        <v>0</v>
      </c>
      <c r="L104" s="257" t="n">
        <f aca="false">SUM(L108:L117)</f>
        <v>0</v>
      </c>
      <c r="M104" s="257" t="n">
        <f aca="false">SUM(M108:M117)</f>
        <v>0</v>
      </c>
      <c r="N104" s="257" t="n">
        <f aca="false">SUM(N108:N117)</f>
        <v>0</v>
      </c>
      <c r="O104" s="257" t="n">
        <f aca="false">SUM(O108:O117)</f>
        <v>0</v>
      </c>
      <c r="P104" s="257" t="n">
        <f aca="false">SUM(P108:P117)</f>
        <v>0</v>
      </c>
      <c r="Q104" s="257" t="n">
        <f aca="false">SUM(Q108:Q117)</f>
        <v>0</v>
      </c>
      <c r="R104" s="257" t="n">
        <f aca="false">SUM(R108:R117)</f>
        <v>0</v>
      </c>
      <c r="S104" s="257" t="n">
        <f aca="false">SUM(S108:S117)</f>
        <v>0</v>
      </c>
      <c r="T104" s="257" t="n">
        <f aca="false">SUM(T108:T117)</f>
        <v>0</v>
      </c>
      <c r="U104" s="257" t="n">
        <f aca="false">SUM(U108:U117)</f>
        <v>0</v>
      </c>
      <c r="V104" s="257" t="n">
        <f aca="false">SUM(V108:V117)</f>
        <v>0</v>
      </c>
      <c r="W104" s="257" t="n">
        <f aca="false">SUM(W108:W117)</f>
        <v>0</v>
      </c>
      <c r="X104" s="257" t="n">
        <f aca="false">SUM(X108:X117)</f>
        <v>0</v>
      </c>
      <c r="Y104" s="257" t="n">
        <f aca="false">SUM(Y108:Y117)</f>
        <v>0</v>
      </c>
      <c r="Z104" s="257" t="n">
        <f aca="false">SUM(Z108:Z117)</f>
        <v>0</v>
      </c>
      <c r="AA104" s="257" t="n">
        <f aca="false">SUM(AA108:AA117)</f>
        <v>0</v>
      </c>
      <c r="AB104" s="257" t="n">
        <f aca="false">SUM(AB108:AB117)</f>
        <v>0</v>
      </c>
      <c r="AC104" s="257" t="n">
        <f aca="false">SUM(AC108:AC117)</f>
        <v>0</v>
      </c>
      <c r="AD104" s="257" t="n">
        <f aca="false">SUM(AD108:AD117)</f>
        <v>0</v>
      </c>
      <c r="AE104" s="257" t="n">
        <f aca="false">SUM(AE108:AE117)</f>
        <v>0</v>
      </c>
      <c r="AF104" s="257" t="n">
        <f aca="false">SUM(AF108:AF117)</f>
        <v>0</v>
      </c>
      <c r="AG104" s="257" t="n">
        <f aca="false">SUM(AG108:AG117)</f>
        <v>0</v>
      </c>
      <c r="AH104" s="8"/>
      <c r="AI104" s="309"/>
      <c r="AJ104" s="310"/>
      <c r="AK104" s="8"/>
      <c r="AL104" s="22"/>
      <c r="AN104" s="8"/>
      <c r="AO104" s="8"/>
      <c r="AP104" s="8"/>
      <c r="AQ104" s="8"/>
      <c r="AR104" s="8"/>
      <c r="AS104" s="8"/>
    </row>
    <row r="105" customFormat="false" ht="12.75" hidden="false" customHeight="true" outlineLevel="0" collapsed="false">
      <c r="A105" s="260" t="s">
        <v>468</v>
      </c>
      <c r="B105" s="261" t="n">
        <f aca="false">B44</f>
        <v>36982</v>
      </c>
      <c r="C105" s="262" t="n">
        <f aca="false">C44</f>
        <v>36982</v>
      </c>
      <c r="D105" s="262" t="n">
        <f aca="false">D44</f>
        <v>36983</v>
      </c>
      <c r="E105" s="262" t="n">
        <f aca="false">E44</f>
        <v>36984</v>
      </c>
      <c r="F105" s="262" t="n">
        <f aca="false">F44</f>
        <v>36985</v>
      </c>
      <c r="G105" s="262" t="n">
        <f aca="false">G44</f>
        <v>36986</v>
      </c>
      <c r="H105" s="262" t="n">
        <f aca="false">H44</f>
        <v>36987</v>
      </c>
      <c r="I105" s="262" t="n">
        <f aca="false">I44</f>
        <v>36988</v>
      </c>
      <c r="J105" s="262" t="n">
        <f aca="false">J44</f>
        <v>36989</v>
      </c>
      <c r="K105" s="262" t="n">
        <f aca="false">K44</f>
        <v>36990</v>
      </c>
      <c r="L105" s="262" t="n">
        <f aca="false">L44</f>
        <v>36991</v>
      </c>
      <c r="M105" s="262" t="n">
        <f aca="false">M44</f>
        <v>36992</v>
      </c>
      <c r="N105" s="262" t="n">
        <f aca="false">N44</f>
        <v>36993</v>
      </c>
      <c r="O105" s="262" t="n">
        <f aca="false">O44</f>
        <v>36994</v>
      </c>
      <c r="P105" s="262" t="n">
        <f aca="false">P44</f>
        <v>36995</v>
      </c>
      <c r="Q105" s="262" t="n">
        <f aca="false">Q44</f>
        <v>36996</v>
      </c>
      <c r="R105" s="262" t="n">
        <f aca="false">R44</f>
        <v>36997</v>
      </c>
      <c r="S105" s="262" t="n">
        <f aca="false">S44</f>
        <v>36998</v>
      </c>
      <c r="T105" s="262" t="n">
        <f aca="false">T44</f>
        <v>36999</v>
      </c>
      <c r="U105" s="262" t="n">
        <f aca="false">U44</f>
        <v>37000</v>
      </c>
      <c r="V105" s="262" t="n">
        <f aca="false">V44</f>
        <v>37001</v>
      </c>
      <c r="W105" s="262" t="n">
        <f aca="false">W44</f>
        <v>37002</v>
      </c>
      <c r="X105" s="262" t="n">
        <f aca="false">X44</f>
        <v>37003</v>
      </c>
      <c r="Y105" s="262" t="n">
        <f aca="false">Y44</f>
        <v>37004</v>
      </c>
      <c r="Z105" s="262" t="n">
        <f aca="false">Z44</f>
        <v>37005</v>
      </c>
      <c r="AA105" s="262" t="n">
        <f aca="false">AA44</f>
        <v>37006</v>
      </c>
      <c r="AB105" s="262" t="n">
        <f aca="false">AB44</f>
        <v>37007</v>
      </c>
      <c r="AC105" s="262" t="n">
        <f aca="false">AC44</f>
        <v>37008</v>
      </c>
      <c r="AD105" s="262" t="n">
        <f aca="false">AD44</f>
        <v>37009</v>
      </c>
      <c r="AE105" s="262" t="n">
        <f aca="false">AE44</f>
        <v>37010</v>
      </c>
      <c r="AF105" s="262" t="n">
        <f aca="false">AF44</f>
        <v>37011</v>
      </c>
      <c r="AG105" s="262" t="n">
        <f aca="false">AG44</f>
        <v>37012</v>
      </c>
      <c r="AH105" s="263"/>
      <c r="AI105" s="309"/>
      <c r="AJ105" s="311"/>
      <c r="AK105" s="263"/>
      <c r="AL105" s="266"/>
      <c r="AM105" s="263"/>
      <c r="AN105" s="263"/>
      <c r="AO105" s="263"/>
      <c r="AP105" s="263"/>
      <c r="AQ105" s="263"/>
      <c r="AR105" s="263"/>
      <c r="AS105" s="263"/>
      <c r="AT105" s="263"/>
      <c r="AU105" s="263"/>
      <c r="AV105" s="263"/>
      <c r="AW105" s="263"/>
      <c r="AX105" s="263"/>
      <c r="AY105" s="263"/>
      <c r="AZ105" s="263"/>
      <c r="BA105" s="263"/>
      <c r="BB105" s="263"/>
      <c r="BC105" s="263"/>
      <c r="BD105" s="263"/>
      <c r="BE105" s="263"/>
      <c r="BF105" s="263"/>
      <c r="BG105" s="263"/>
      <c r="BH105" s="263"/>
      <c r="BI105" s="263"/>
      <c r="BJ105" s="263"/>
      <c r="BK105" s="263"/>
      <c r="BL105" s="263"/>
      <c r="BM105" s="263"/>
      <c r="BN105" s="263"/>
      <c r="BO105" s="263"/>
      <c r="BP105" s="263"/>
      <c r="BQ105" s="263"/>
      <c r="BR105" s="263"/>
      <c r="BS105" s="263"/>
      <c r="BT105" s="263"/>
      <c r="BU105" s="263"/>
      <c r="BV105" s="263"/>
      <c r="BW105" s="263"/>
      <c r="BX105" s="263"/>
      <c r="BY105" s="263"/>
      <c r="BZ105" s="263"/>
      <c r="CA105" s="263"/>
      <c r="CB105" s="263"/>
      <c r="CC105" s="263"/>
      <c r="CD105" s="263"/>
      <c r="CE105" s="263"/>
      <c r="CF105" s="263"/>
      <c r="CG105" s="263"/>
      <c r="CH105" s="263"/>
      <c r="CI105" s="263"/>
      <c r="CJ105" s="263"/>
      <c r="CK105" s="263"/>
      <c r="CL105" s="263"/>
      <c r="CM105" s="263"/>
      <c r="CN105" s="263"/>
      <c r="CO105" s="263"/>
      <c r="CP105" s="263"/>
      <c r="CQ105" s="263"/>
      <c r="CR105" s="263"/>
      <c r="CS105" s="263"/>
      <c r="CT105" s="263"/>
      <c r="CU105" s="263"/>
      <c r="CV105" s="263"/>
      <c r="CW105" s="263"/>
      <c r="CX105" s="263"/>
      <c r="CY105" s="263"/>
      <c r="CZ105" s="263"/>
      <c r="DA105" s="263"/>
      <c r="DB105" s="263"/>
      <c r="DC105" s="263"/>
      <c r="DD105" s="263"/>
      <c r="DE105" s="263"/>
      <c r="DF105" s="263"/>
      <c r="DG105" s="263"/>
      <c r="DH105" s="263"/>
      <c r="DI105" s="263"/>
      <c r="DJ105" s="263"/>
      <c r="DK105" s="263"/>
      <c r="DL105" s="263"/>
      <c r="DM105" s="263"/>
      <c r="DN105" s="263"/>
      <c r="DO105" s="263"/>
      <c r="DP105" s="263"/>
      <c r="DQ105" s="263"/>
      <c r="DR105" s="263"/>
      <c r="DS105" s="263"/>
      <c r="DT105" s="263"/>
      <c r="DU105" s="263"/>
      <c r="DV105" s="263"/>
      <c r="DW105" s="263"/>
      <c r="DX105" s="263"/>
      <c r="DY105" s="263"/>
      <c r="DZ105" s="263"/>
      <c r="EA105" s="263"/>
      <c r="EB105" s="263"/>
      <c r="EC105" s="263"/>
      <c r="ED105" s="263"/>
      <c r="EE105" s="263"/>
      <c r="EF105" s="263"/>
      <c r="EG105" s="263"/>
      <c r="EH105" s="263"/>
      <c r="EI105" s="263"/>
      <c r="EJ105" s="263"/>
      <c r="EK105" s="263"/>
      <c r="EL105" s="263"/>
      <c r="EM105" s="263"/>
      <c r="EN105" s="263"/>
      <c r="EO105" s="263"/>
      <c r="EP105" s="263"/>
      <c r="EQ105" s="263"/>
      <c r="ER105" s="263"/>
      <c r="ES105" s="263"/>
      <c r="ET105" s="263"/>
      <c r="EU105" s="263"/>
      <c r="EV105" s="263"/>
      <c r="EW105" s="263"/>
      <c r="EX105" s="263"/>
      <c r="EY105" s="263"/>
      <c r="EZ105" s="263"/>
      <c r="FA105" s="263"/>
      <c r="FB105" s="263"/>
      <c r="FC105" s="263"/>
      <c r="FD105" s="263"/>
      <c r="FE105" s="263"/>
      <c r="FF105" s="263"/>
      <c r="FG105" s="263"/>
      <c r="FH105" s="263"/>
      <c r="FI105" s="263"/>
      <c r="FJ105" s="263"/>
      <c r="FK105" s="263"/>
      <c r="FL105" s="263"/>
      <c r="FM105" s="263"/>
      <c r="FN105" s="263"/>
      <c r="FO105" s="263"/>
      <c r="FP105" s="263"/>
      <c r="FQ105" s="263"/>
      <c r="FR105" s="263"/>
      <c r="FS105" s="263"/>
      <c r="FT105" s="263"/>
      <c r="FU105" s="263"/>
      <c r="FV105" s="263"/>
      <c r="FW105" s="263"/>
      <c r="FX105" s="263"/>
      <c r="FY105" s="263"/>
      <c r="FZ105" s="263"/>
      <c r="GA105" s="263"/>
      <c r="GB105" s="263"/>
      <c r="GC105" s="263"/>
      <c r="GD105" s="263"/>
      <c r="GE105" s="263"/>
      <c r="GF105" s="263"/>
      <c r="GG105" s="263"/>
      <c r="GH105" s="263"/>
      <c r="GI105" s="263"/>
      <c r="GJ105" s="263"/>
      <c r="GK105" s="263"/>
      <c r="GL105" s="263"/>
      <c r="GM105" s="263"/>
      <c r="GN105" s="263"/>
      <c r="GO105" s="263"/>
      <c r="GP105" s="263"/>
      <c r="GQ105" s="263"/>
      <c r="GR105" s="263"/>
      <c r="GS105" s="263"/>
      <c r="GT105" s="263"/>
      <c r="GU105" s="263"/>
      <c r="GV105" s="263"/>
      <c r="GW105" s="263"/>
      <c r="GX105" s="263"/>
      <c r="GY105" s="263"/>
      <c r="GZ105" s="263"/>
      <c r="HA105" s="263"/>
      <c r="HB105" s="263"/>
      <c r="HC105" s="263"/>
      <c r="HD105" s="263"/>
      <c r="HE105" s="263"/>
      <c r="HF105" s="263"/>
      <c r="HG105" s="263"/>
      <c r="HH105" s="263"/>
      <c r="HI105" s="263"/>
      <c r="HJ105" s="263"/>
      <c r="HK105" s="263"/>
      <c r="HL105" s="263"/>
      <c r="HM105" s="263"/>
      <c r="HN105" s="263"/>
      <c r="HO105" s="263"/>
      <c r="HP105" s="263"/>
      <c r="HQ105" s="263"/>
      <c r="HR105" s="263"/>
      <c r="HS105" s="263"/>
      <c r="HT105" s="263"/>
      <c r="HU105" s="263"/>
      <c r="HV105" s="263"/>
      <c r="HW105" s="263"/>
      <c r="HX105" s="263"/>
      <c r="HY105" s="263"/>
      <c r="HZ105" s="263"/>
      <c r="IA105" s="263"/>
      <c r="IB105" s="263"/>
      <c r="IC105" s="263"/>
      <c r="ID105" s="263"/>
      <c r="IE105" s="263"/>
      <c r="IF105" s="263"/>
      <c r="IG105" s="263"/>
      <c r="IH105" s="263"/>
      <c r="II105" s="263"/>
      <c r="IJ105" s="263"/>
      <c r="IK105" s="263"/>
      <c r="IL105" s="263"/>
      <c r="IM105" s="263"/>
      <c r="IN105" s="263"/>
      <c r="IO105" s="263"/>
      <c r="IP105" s="263"/>
      <c r="IQ105" s="263"/>
      <c r="IR105" s="263"/>
      <c r="IS105" s="263"/>
      <c r="IT105" s="263"/>
      <c r="IU105" s="263"/>
      <c r="IV105" s="263"/>
      <c r="IW105" s="263"/>
    </row>
    <row r="106" customFormat="false" ht="12.75" hidden="false" customHeight="true" outlineLevel="0" collapsed="false">
      <c r="A106" s="267"/>
      <c r="B106" s="267"/>
      <c r="C106" s="268" t="str">
        <f aca="false">C45</f>
        <v>S</v>
      </c>
      <c r="D106" s="268" t="str">
        <f aca="false">D45</f>
        <v>M</v>
      </c>
      <c r="E106" s="268" t="str">
        <f aca="false">E45</f>
        <v>T</v>
      </c>
      <c r="F106" s="268" t="str">
        <f aca="false">F45</f>
        <v>W</v>
      </c>
      <c r="G106" s="268" t="str">
        <f aca="false">G45</f>
        <v>R</v>
      </c>
      <c r="H106" s="268" t="str">
        <f aca="false">H45</f>
        <v>F</v>
      </c>
      <c r="I106" s="268" t="str">
        <f aca="false">I45</f>
        <v>S</v>
      </c>
      <c r="J106" s="268" t="str">
        <f aca="false">J45</f>
        <v>S</v>
      </c>
      <c r="K106" s="268" t="str">
        <f aca="false">K45</f>
        <v>M</v>
      </c>
      <c r="L106" s="268" t="str">
        <f aca="false">L45</f>
        <v>T</v>
      </c>
      <c r="M106" s="268" t="str">
        <f aca="false">M45</f>
        <v>W</v>
      </c>
      <c r="N106" s="268" t="str">
        <f aca="false">N45</f>
        <v>R</v>
      </c>
      <c r="O106" s="268" t="str">
        <f aca="false">O45</f>
        <v>F</v>
      </c>
      <c r="P106" s="268" t="str">
        <f aca="false">P45</f>
        <v>S</v>
      </c>
      <c r="Q106" s="268" t="str">
        <f aca="false">Q45</f>
        <v>S</v>
      </c>
      <c r="R106" s="268" t="str">
        <f aca="false">R45</f>
        <v>M</v>
      </c>
      <c r="S106" s="268" t="str">
        <f aca="false">S45</f>
        <v>T</v>
      </c>
      <c r="T106" s="268" t="str">
        <f aca="false">T45</f>
        <v>W</v>
      </c>
      <c r="U106" s="268" t="str">
        <f aca="false">U45</f>
        <v>R</v>
      </c>
      <c r="V106" s="268" t="str">
        <f aca="false">V45</f>
        <v>F</v>
      </c>
      <c r="W106" s="268" t="str">
        <f aca="false">W45</f>
        <v>S</v>
      </c>
      <c r="X106" s="268" t="str">
        <f aca="false">X45</f>
        <v>S</v>
      </c>
      <c r="Y106" s="268" t="str">
        <f aca="false">Y45</f>
        <v>M</v>
      </c>
      <c r="Z106" s="268" t="str">
        <f aca="false">Z45</f>
        <v>T</v>
      </c>
      <c r="AA106" s="268" t="str">
        <f aca="false">AA45</f>
        <v>W</v>
      </c>
      <c r="AB106" s="268" t="str">
        <f aca="false">AB45</f>
        <v>R</v>
      </c>
      <c r="AC106" s="268" t="str">
        <f aca="false">AC45</f>
        <v>F</v>
      </c>
      <c r="AD106" s="268" t="str">
        <f aca="false">AD45</f>
        <v>S</v>
      </c>
      <c r="AE106" s="268" t="str">
        <f aca="false">AE45</f>
        <v>S</v>
      </c>
      <c r="AF106" s="268" t="str">
        <f aca="false">AF45</f>
        <v>M</v>
      </c>
      <c r="AG106" s="268" t="str">
        <f aca="false">AG45</f>
        <v>T</v>
      </c>
      <c r="AH106" s="8"/>
      <c r="AI106" s="309"/>
      <c r="AJ106" s="310"/>
      <c r="AK106" s="8"/>
      <c r="AL106" s="87"/>
      <c r="AN106" s="8"/>
      <c r="AO106" s="8"/>
      <c r="AP106" s="8"/>
      <c r="AQ106" s="8"/>
      <c r="AR106" s="8"/>
      <c r="AS106" s="8"/>
    </row>
    <row r="107" customFormat="false" ht="12.75" hidden="false" customHeight="true" outlineLevel="0" collapsed="false">
      <c r="A107" s="271"/>
      <c r="B107" s="272" t="s">
        <v>420</v>
      </c>
      <c r="C107" s="273"/>
      <c r="D107" s="273"/>
      <c r="E107" s="273"/>
      <c r="F107" s="273"/>
      <c r="G107" s="273"/>
      <c r="H107" s="273"/>
      <c r="I107" s="273"/>
      <c r="J107" s="273"/>
      <c r="K107" s="273"/>
      <c r="L107" s="273"/>
      <c r="M107" s="273"/>
      <c r="N107" s="273"/>
      <c r="O107" s="273"/>
      <c r="P107" s="273"/>
      <c r="Q107" s="273"/>
      <c r="R107" s="273"/>
      <c r="S107" s="273"/>
      <c r="T107" s="273"/>
      <c r="U107" s="273"/>
      <c r="V107" s="273"/>
      <c r="W107" s="273"/>
      <c r="X107" s="273"/>
      <c r="Y107" s="273"/>
      <c r="Z107" s="273"/>
      <c r="AA107" s="273"/>
      <c r="AB107" s="273"/>
      <c r="AC107" s="273"/>
      <c r="AD107" s="273"/>
      <c r="AE107" s="273"/>
      <c r="AF107" s="273"/>
      <c r="AG107" s="274"/>
      <c r="AH107" s="87"/>
      <c r="AI107" s="145"/>
      <c r="AJ107" s="312"/>
      <c r="AK107" s="150"/>
      <c r="AL107" s="132"/>
      <c r="AM107" s="9"/>
    </row>
    <row r="108" customFormat="false" ht="12.75" hidden="false" customHeight="true" outlineLevel="0" collapsed="false">
      <c r="A108" s="218" t="s">
        <v>459</v>
      </c>
      <c r="B108" s="275" t="n">
        <f aca="false">SUM(C108:AG108)</f>
        <v>0</v>
      </c>
      <c r="C108" s="150"/>
      <c r="D108" s="150"/>
      <c r="E108" s="150"/>
      <c r="F108" s="150"/>
      <c r="G108" s="150"/>
      <c r="H108" s="150"/>
      <c r="I108" s="150"/>
      <c r="J108" s="150"/>
      <c r="K108" s="150"/>
      <c r="L108" s="150"/>
      <c r="M108" s="150"/>
      <c r="N108" s="150"/>
      <c r="O108" s="150"/>
      <c r="P108" s="150"/>
      <c r="Q108" s="150"/>
      <c r="R108" s="150"/>
      <c r="S108" s="150"/>
      <c r="T108" s="150"/>
      <c r="U108" s="150"/>
      <c r="V108" s="150"/>
      <c r="W108" s="150"/>
      <c r="X108" s="150"/>
      <c r="Y108" s="150"/>
      <c r="Z108" s="150"/>
      <c r="AA108" s="150"/>
      <c r="AB108" s="150"/>
      <c r="AC108" s="150"/>
      <c r="AD108" s="150"/>
      <c r="AE108" s="150"/>
      <c r="AF108" s="150"/>
      <c r="AG108" s="301"/>
      <c r="AH108" s="87"/>
      <c r="AJ108" s="87"/>
      <c r="AK108" s="150"/>
      <c r="AL108" s="132"/>
      <c r="AM108" s="9"/>
    </row>
    <row r="109" customFormat="false" ht="12.75" hidden="false" customHeight="true" outlineLevel="0" collapsed="false">
      <c r="A109" s="218" t="s">
        <v>461</v>
      </c>
      <c r="B109" s="275" t="n">
        <f aca="false">SUM(C109:AG109)</f>
        <v>0</v>
      </c>
      <c r="C109" s="150"/>
      <c r="D109" s="150"/>
      <c r="E109" s="150"/>
      <c r="F109" s="150"/>
      <c r="G109" s="150"/>
      <c r="H109" s="150"/>
      <c r="I109" s="150"/>
      <c r="J109" s="150"/>
      <c r="K109" s="150"/>
      <c r="L109" s="150"/>
      <c r="M109" s="150"/>
      <c r="N109" s="150"/>
      <c r="O109" s="150"/>
      <c r="P109" s="150"/>
      <c r="Q109" s="150"/>
      <c r="R109" s="150"/>
      <c r="S109" s="150"/>
      <c r="T109" s="150"/>
      <c r="U109" s="150"/>
      <c r="V109" s="150"/>
      <c r="W109" s="150"/>
      <c r="X109" s="150"/>
      <c r="Y109" s="150"/>
      <c r="Z109" s="150"/>
      <c r="AA109" s="150"/>
      <c r="AB109" s="150"/>
      <c r="AC109" s="150"/>
      <c r="AD109" s="150"/>
      <c r="AE109" s="150"/>
      <c r="AF109" s="150"/>
      <c r="AG109" s="301"/>
      <c r="AH109" s="87"/>
      <c r="AJ109" s="87"/>
      <c r="AK109" s="150"/>
      <c r="AL109" s="132"/>
      <c r="AM109" s="9"/>
    </row>
    <row r="110" customFormat="false" ht="12.75" hidden="false" customHeight="true" outlineLevel="0" collapsed="false">
      <c r="A110" s="218" t="s">
        <v>462</v>
      </c>
      <c r="B110" s="275" t="n">
        <f aca="false">SUM(C110:AG110)</f>
        <v>0</v>
      </c>
      <c r="C110" s="150"/>
      <c r="D110" s="150"/>
      <c r="E110" s="150"/>
      <c r="F110" s="150"/>
      <c r="G110" s="150"/>
      <c r="H110" s="150"/>
      <c r="I110" s="150"/>
      <c r="J110" s="150"/>
      <c r="K110" s="150"/>
      <c r="L110" s="150"/>
      <c r="M110" s="150"/>
      <c r="N110" s="150"/>
      <c r="O110" s="150"/>
      <c r="P110" s="150"/>
      <c r="Q110" s="150"/>
      <c r="R110" s="150"/>
      <c r="S110" s="150"/>
      <c r="T110" s="150"/>
      <c r="U110" s="150"/>
      <c r="V110" s="150"/>
      <c r="W110" s="150"/>
      <c r="X110" s="150"/>
      <c r="Y110" s="150"/>
      <c r="Z110" s="150"/>
      <c r="AA110" s="150"/>
      <c r="AB110" s="150"/>
      <c r="AC110" s="150"/>
      <c r="AD110" s="150"/>
      <c r="AE110" s="150"/>
      <c r="AF110" s="150"/>
      <c r="AG110" s="301"/>
      <c r="AH110" s="87"/>
      <c r="AJ110" s="87"/>
      <c r="AK110" s="150"/>
      <c r="AL110" s="132"/>
      <c r="AM110" s="9"/>
    </row>
    <row r="111" customFormat="false" ht="12.75" hidden="false" customHeight="true" outlineLevel="0" collapsed="false">
      <c r="A111" s="218" t="s">
        <v>463</v>
      </c>
      <c r="B111" s="275" t="n">
        <f aca="false">SUM(C111:AG111)</f>
        <v>0</v>
      </c>
      <c r="C111" s="150"/>
      <c r="D111" s="150"/>
      <c r="E111" s="150"/>
      <c r="F111" s="150"/>
      <c r="G111" s="150"/>
      <c r="H111" s="150"/>
      <c r="I111" s="150"/>
      <c r="J111" s="150"/>
      <c r="K111" s="150"/>
      <c r="L111" s="150"/>
      <c r="M111" s="150"/>
      <c r="N111" s="150"/>
      <c r="O111" s="150"/>
      <c r="P111" s="150"/>
      <c r="Q111" s="150"/>
      <c r="R111" s="150"/>
      <c r="S111" s="150"/>
      <c r="T111" s="150"/>
      <c r="U111" s="150"/>
      <c r="V111" s="150"/>
      <c r="W111" s="150"/>
      <c r="X111" s="150"/>
      <c r="Y111" s="150"/>
      <c r="Z111" s="150"/>
      <c r="AA111" s="150"/>
      <c r="AB111" s="150"/>
      <c r="AC111" s="150"/>
      <c r="AD111" s="150"/>
      <c r="AE111" s="150"/>
      <c r="AF111" s="150"/>
      <c r="AG111" s="301"/>
      <c r="AH111" s="87"/>
      <c r="AJ111" s="87"/>
      <c r="AK111" s="150"/>
      <c r="AL111" s="132"/>
      <c r="AM111" s="9"/>
    </row>
    <row r="112" customFormat="false" ht="12.75" hidden="false" customHeight="true" outlineLevel="0" collapsed="false">
      <c r="A112" s="218" t="s">
        <v>464</v>
      </c>
      <c r="B112" s="275" t="n">
        <f aca="false">SUM(C112:AG112)</f>
        <v>0</v>
      </c>
      <c r="C112" s="150"/>
      <c r="D112" s="150"/>
      <c r="E112" s="150"/>
      <c r="F112" s="150"/>
      <c r="G112" s="150"/>
      <c r="H112" s="150"/>
      <c r="I112" s="150"/>
      <c r="J112" s="150"/>
      <c r="K112" s="150"/>
      <c r="L112" s="150"/>
      <c r="M112" s="150"/>
      <c r="N112" s="150"/>
      <c r="O112" s="150"/>
      <c r="P112" s="150"/>
      <c r="Q112" s="150"/>
      <c r="R112" s="150"/>
      <c r="S112" s="150"/>
      <c r="T112" s="150"/>
      <c r="U112" s="150"/>
      <c r="V112" s="150"/>
      <c r="W112" s="150"/>
      <c r="X112" s="150"/>
      <c r="Y112" s="150"/>
      <c r="Z112" s="150"/>
      <c r="AA112" s="150"/>
      <c r="AB112" s="150"/>
      <c r="AC112" s="150"/>
      <c r="AD112" s="150"/>
      <c r="AE112" s="150"/>
      <c r="AF112" s="150"/>
      <c r="AG112" s="301"/>
      <c r="AH112" s="87"/>
      <c r="AJ112" s="87"/>
      <c r="AK112" s="150"/>
      <c r="AL112" s="132"/>
      <c r="AM112" s="9"/>
    </row>
    <row r="113" customFormat="false" ht="12.75" hidden="false" customHeight="true" outlineLevel="0" collapsed="false">
      <c r="A113" s="218" t="s">
        <v>466</v>
      </c>
      <c r="B113" s="275" t="n">
        <f aca="false">SUM(C113:AG113)</f>
        <v>0</v>
      </c>
      <c r="C113" s="150"/>
      <c r="D113" s="150"/>
      <c r="E113" s="150"/>
      <c r="F113" s="150"/>
      <c r="G113" s="150"/>
      <c r="H113" s="150"/>
      <c r="I113" s="150"/>
      <c r="J113" s="150"/>
      <c r="K113" s="150"/>
      <c r="L113" s="150"/>
      <c r="M113" s="150"/>
      <c r="N113" s="150"/>
      <c r="O113" s="150"/>
      <c r="P113" s="150"/>
      <c r="Q113" s="150"/>
      <c r="R113" s="150"/>
      <c r="S113" s="150"/>
      <c r="T113" s="150"/>
      <c r="U113" s="150"/>
      <c r="V113" s="150"/>
      <c r="W113" s="150"/>
      <c r="X113" s="150"/>
      <c r="Y113" s="150"/>
      <c r="Z113" s="150"/>
      <c r="AA113" s="150"/>
      <c r="AB113" s="150"/>
      <c r="AC113" s="150"/>
      <c r="AD113" s="150"/>
      <c r="AE113" s="150"/>
      <c r="AF113" s="150"/>
      <c r="AG113" s="301"/>
      <c r="AH113" s="87"/>
      <c r="AJ113" s="87"/>
      <c r="AK113" s="150"/>
      <c r="AL113" s="132"/>
      <c r="AM113" s="9"/>
    </row>
    <row r="114" customFormat="false" ht="12.75" hidden="false" customHeight="true" outlineLevel="0" collapsed="false">
      <c r="A114" s="218"/>
      <c r="B114" s="275"/>
      <c r="C114" s="150"/>
      <c r="D114" s="150"/>
      <c r="E114" s="150"/>
      <c r="F114" s="150"/>
      <c r="G114" s="150"/>
      <c r="H114" s="150"/>
      <c r="I114" s="150"/>
      <c r="J114" s="150"/>
      <c r="K114" s="150"/>
      <c r="L114" s="150"/>
      <c r="M114" s="150"/>
      <c r="N114" s="150"/>
      <c r="O114" s="150"/>
      <c r="P114" s="150"/>
      <c r="Q114" s="150"/>
      <c r="R114" s="150"/>
      <c r="S114" s="150"/>
      <c r="T114" s="150"/>
      <c r="U114" s="150"/>
      <c r="V114" s="150"/>
      <c r="W114" s="150"/>
      <c r="X114" s="150"/>
      <c r="Y114" s="150"/>
      <c r="Z114" s="150"/>
      <c r="AA114" s="150"/>
      <c r="AB114" s="150"/>
      <c r="AC114" s="150"/>
      <c r="AD114" s="150"/>
      <c r="AE114" s="150"/>
      <c r="AF114" s="150"/>
      <c r="AG114" s="301"/>
      <c r="AH114" s="87"/>
      <c r="AJ114" s="87"/>
      <c r="AK114" s="150"/>
      <c r="AL114" s="132"/>
      <c r="AM114" s="9"/>
    </row>
    <row r="115" customFormat="false" ht="12.75" hidden="false" customHeight="true" outlineLevel="0" collapsed="false">
      <c r="A115" s="218"/>
      <c r="B115" s="275"/>
      <c r="C115" s="150"/>
      <c r="D115" s="150"/>
      <c r="E115" s="150"/>
      <c r="F115" s="150"/>
      <c r="G115" s="150"/>
      <c r="H115" s="150"/>
      <c r="I115" s="150"/>
      <c r="J115" s="150"/>
      <c r="K115" s="150"/>
      <c r="L115" s="150"/>
      <c r="M115" s="150"/>
      <c r="N115" s="150"/>
      <c r="O115" s="150"/>
      <c r="P115" s="150"/>
      <c r="Q115" s="150"/>
      <c r="R115" s="150"/>
      <c r="S115" s="150"/>
      <c r="T115" s="150"/>
      <c r="U115" s="150"/>
      <c r="V115" s="150"/>
      <c r="W115" s="150"/>
      <c r="X115" s="150"/>
      <c r="Y115" s="150"/>
      <c r="Z115" s="150"/>
      <c r="AA115" s="150"/>
      <c r="AB115" s="150"/>
      <c r="AC115" s="150"/>
      <c r="AD115" s="150"/>
      <c r="AE115" s="150"/>
      <c r="AF115" s="150"/>
      <c r="AG115" s="301"/>
      <c r="AH115" s="87"/>
      <c r="AJ115" s="87"/>
      <c r="AK115" s="150"/>
      <c r="AL115" s="132"/>
      <c r="AM115" s="9"/>
    </row>
    <row r="116" customFormat="false" ht="12.75" hidden="false" customHeight="true" outlineLevel="0" collapsed="false">
      <c r="A116" s="218"/>
      <c r="B116" s="275"/>
      <c r="C116" s="150"/>
      <c r="D116" s="150"/>
      <c r="E116" s="150"/>
      <c r="F116" s="150"/>
      <c r="G116" s="150"/>
      <c r="H116" s="150"/>
      <c r="I116" s="150"/>
      <c r="J116" s="150"/>
      <c r="K116" s="150"/>
      <c r="L116" s="150"/>
      <c r="M116" s="150"/>
      <c r="N116" s="150"/>
      <c r="O116" s="150"/>
      <c r="P116" s="150"/>
      <c r="Q116" s="150"/>
      <c r="R116" s="150"/>
      <c r="S116" s="150"/>
      <c r="T116" s="150"/>
      <c r="U116" s="150"/>
      <c r="V116" s="150"/>
      <c r="W116" s="150"/>
      <c r="X116" s="150"/>
      <c r="Y116" s="150"/>
      <c r="Z116" s="150"/>
      <c r="AA116" s="150"/>
      <c r="AB116" s="150"/>
      <c r="AC116" s="150"/>
      <c r="AD116" s="150"/>
      <c r="AE116" s="150"/>
      <c r="AF116" s="150"/>
      <c r="AG116" s="301"/>
      <c r="AH116" s="87"/>
      <c r="AJ116" s="87"/>
      <c r="AK116" s="150"/>
      <c r="AL116" s="132"/>
      <c r="AM116" s="9"/>
    </row>
    <row r="117" customFormat="false" ht="12.75" hidden="false" customHeight="true" outlineLevel="0" collapsed="false">
      <c r="A117" s="218"/>
      <c r="B117" s="275"/>
      <c r="C117" s="150"/>
      <c r="D117" s="150"/>
      <c r="E117" s="150"/>
      <c r="F117" s="150"/>
      <c r="G117" s="150"/>
      <c r="H117" s="150"/>
      <c r="I117" s="150"/>
      <c r="J117" s="150"/>
      <c r="K117" s="150"/>
      <c r="L117" s="150"/>
      <c r="M117" s="150"/>
      <c r="N117" s="150"/>
      <c r="O117" s="150"/>
      <c r="P117" s="150"/>
      <c r="Q117" s="150"/>
      <c r="R117" s="150"/>
      <c r="S117" s="150"/>
      <c r="T117" s="150"/>
      <c r="U117" s="150"/>
      <c r="V117" s="150"/>
      <c r="W117" s="150"/>
      <c r="X117" s="150"/>
      <c r="Y117" s="150"/>
      <c r="Z117" s="150"/>
      <c r="AA117" s="150"/>
      <c r="AB117" s="150"/>
      <c r="AC117" s="150"/>
      <c r="AD117" s="150"/>
      <c r="AE117" s="150"/>
      <c r="AF117" s="150"/>
      <c r="AG117" s="301"/>
      <c r="AH117" s="87"/>
      <c r="AJ117" s="87"/>
      <c r="AK117" s="150"/>
      <c r="AL117" s="132"/>
      <c r="AM117" s="9"/>
    </row>
    <row r="118" customFormat="false" ht="12.75" hidden="false" customHeight="true" outlineLevel="0" collapsed="false">
      <c r="A118" s="313" t="s">
        <v>469</v>
      </c>
      <c r="B118" s="304" t="n">
        <f aca="false">SUM(B108:B117)</f>
        <v>0</v>
      </c>
      <c r="C118" s="314"/>
      <c r="D118" s="314"/>
      <c r="E118" s="314"/>
      <c r="F118" s="314"/>
      <c r="G118" s="314"/>
      <c r="H118" s="314"/>
      <c r="I118" s="314"/>
      <c r="J118" s="314"/>
      <c r="K118" s="314"/>
      <c r="L118" s="314"/>
      <c r="M118" s="314"/>
      <c r="N118" s="314"/>
      <c r="O118" s="314"/>
      <c r="P118" s="314"/>
      <c r="Q118" s="314"/>
      <c r="R118" s="314"/>
      <c r="S118" s="314"/>
      <c r="T118" s="314"/>
      <c r="U118" s="314"/>
      <c r="V118" s="314"/>
      <c r="W118" s="314"/>
      <c r="X118" s="314"/>
      <c r="Y118" s="314"/>
      <c r="Z118" s="314"/>
      <c r="AA118" s="314"/>
      <c r="AB118" s="314"/>
      <c r="AC118" s="314"/>
      <c r="AD118" s="314"/>
      <c r="AE118" s="314"/>
      <c r="AF118" s="314"/>
      <c r="AG118" s="315"/>
      <c r="AH118" s="87"/>
      <c r="AJ118" s="87"/>
      <c r="AK118" s="150"/>
      <c r="AL118" s="132"/>
      <c r="AM118" s="9"/>
    </row>
    <row r="119" customFormat="false" ht="12.75" hidden="false" customHeight="true" outlineLevel="0" collapsed="false">
      <c r="A119" s="87"/>
      <c r="B119" s="308"/>
      <c r="AH119" s="87"/>
      <c r="AJ119" s="87"/>
      <c r="AK119" s="150"/>
      <c r="AL119" s="132"/>
      <c r="AM119" s="9"/>
    </row>
    <row r="120" customFormat="false" ht="12.75" hidden="false" customHeight="true" outlineLevel="0" collapsed="false">
      <c r="A120" s="87"/>
      <c r="B120" s="308"/>
      <c r="AH120" s="87"/>
      <c r="AJ120" s="87"/>
      <c r="AK120" s="150"/>
      <c r="AL120" s="132"/>
      <c r="AM120" s="9"/>
    </row>
    <row r="121" customFormat="false" ht="12.75" hidden="false" customHeight="true" outlineLevel="0" collapsed="false">
      <c r="A121" s="252" t="s">
        <v>470</v>
      </c>
      <c r="B121" s="252"/>
      <c r="AH121" s="87"/>
      <c r="AJ121" s="87"/>
      <c r="AK121" s="150"/>
      <c r="AL121" s="132"/>
      <c r="AM121" s="9"/>
    </row>
    <row r="122" customFormat="false" ht="12.75" hidden="false" customHeight="true" outlineLevel="0" collapsed="false">
      <c r="AK122" s="8"/>
      <c r="AL122" s="132"/>
      <c r="AM122" s="9"/>
    </row>
    <row r="123" customFormat="false" ht="12.75" hidden="false" customHeight="true" outlineLevel="0" collapsed="false">
      <c r="D123" s="140" t="s">
        <v>14</v>
      </c>
      <c r="AI123" s="8"/>
      <c r="AJ123" s="72"/>
      <c r="AK123" s="72"/>
      <c r="AL123" s="8"/>
      <c r="AM123" s="8"/>
    </row>
    <row r="124" customFormat="false" ht="12.75" hidden="false" customHeight="true" outlineLevel="0" collapsed="false">
      <c r="A124" s="316" t="s">
        <v>471</v>
      </c>
      <c r="B124" s="317"/>
      <c r="C124" s="318"/>
      <c r="D124" s="318"/>
      <c r="E124" s="319"/>
      <c r="G124" s="316" t="s">
        <v>472</v>
      </c>
      <c r="H124" s="316"/>
      <c r="I124" s="317"/>
      <c r="J124" s="318"/>
      <c r="K124" s="318"/>
      <c r="L124" s="319"/>
      <c r="M124" s="72"/>
      <c r="N124" s="72"/>
      <c r="O124" s="8"/>
      <c r="P124" s="8"/>
    </row>
    <row r="125" customFormat="false" ht="12.75" hidden="false" customHeight="true" outlineLevel="0" collapsed="false">
      <c r="A125" s="320" t="s">
        <v>321</v>
      </c>
      <c r="B125" s="256" t="s">
        <v>473</v>
      </c>
      <c r="C125" s="256"/>
      <c r="D125" s="256"/>
      <c r="E125" s="321" t="s">
        <v>474</v>
      </c>
      <c r="G125" s="320" t="s">
        <v>473</v>
      </c>
      <c r="H125" s="320"/>
      <c r="I125" s="320"/>
      <c r="J125" s="320"/>
      <c r="K125" s="320"/>
      <c r="L125" s="322" t="s">
        <v>474</v>
      </c>
      <c r="M125" s="72"/>
      <c r="N125" s="72"/>
      <c r="O125" s="8"/>
      <c r="P125" s="8"/>
    </row>
    <row r="126" customFormat="false" ht="12.75" hidden="false" customHeight="true" outlineLevel="0" collapsed="false">
      <c r="A126" s="323"/>
      <c r="B126" s="87"/>
      <c r="C126" s="87"/>
      <c r="D126" s="325"/>
      <c r="E126" s="326"/>
      <c r="G126" s="327"/>
      <c r="H126" s="324"/>
      <c r="I126" s="87"/>
      <c r="J126" s="8"/>
      <c r="K126" s="328"/>
      <c r="L126" s="326"/>
      <c r="M126" s="8"/>
      <c r="N126" s="8"/>
      <c r="O126" s="8"/>
      <c r="P126" s="8"/>
    </row>
    <row r="127" customFormat="false" ht="12.75" hidden="false" customHeight="true" outlineLevel="0" collapsed="false">
      <c r="A127" s="329"/>
      <c r="B127" s="87"/>
      <c r="C127" s="87"/>
      <c r="D127" s="325"/>
      <c r="E127" s="326"/>
      <c r="G127" s="331"/>
      <c r="H127" s="72"/>
      <c r="I127" s="332"/>
      <c r="J127" s="8"/>
      <c r="K127" s="328"/>
      <c r="L127" s="326"/>
      <c r="M127" s="8"/>
      <c r="N127" s="8"/>
      <c r="O127" s="8"/>
      <c r="P127" s="8"/>
    </row>
    <row r="128" customFormat="false" ht="12.75" hidden="false" customHeight="true" outlineLevel="0" collapsed="false">
      <c r="A128" s="329"/>
      <c r="B128" s="87"/>
      <c r="C128" s="87"/>
      <c r="D128" s="325"/>
      <c r="E128" s="326"/>
      <c r="G128" s="331"/>
      <c r="H128" s="87"/>
      <c r="I128" s="8"/>
      <c r="J128" s="8"/>
      <c r="K128" s="328"/>
      <c r="L128" s="326"/>
      <c r="M128" s="8"/>
      <c r="N128" s="8"/>
      <c r="O128" s="8"/>
      <c r="P128" s="8"/>
    </row>
    <row r="129" customFormat="false" ht="12.75" hidden="false" customHeight="true" outlineLevel="0" collapsed="false">
      <c r="A129" s="329"/>
      <c r="B129" s="87"/>
      <c r="C129" s="87"/>
      <c r="D129" s="325"/>
      <c r="E129" s="333"/>
      <c r="G129" s="331"/>
      <c r="H129" s="87"/>
      <c r="I129" s="8"/>
      <c r="J129" s="8"/>
      <c r="K129" s="325"/>
      <c r="L129" s="333"/>
      <c r="M129" s="8"/>
      <c r="N129" s="8"/>
      <c r="O129" s="8"/>
      <c r="P129" s="8"/>
    </row>
    <row r="130" customFormat="false" ht="12.75" hidden="false" customHeight="true" outlineLevel="0" collapsed="false">
      <c r="A130" s="329"/>
      <c r="B130" s="87"/>
      <c r="C130" s="87"/>
      <c r="D130" s="325"/>
      <c r="E130" s="326"/>
      <c r="G130" s="331"/>
      <c r="H130" s="87"/>
      <c r="I130" s="8"/>
      <c r="J130" s="8"/>
      <c r="K130" s="325"/>
      <c r="L130" s="326"/>
      <c r="M130" s="8"/>
      <c r="N130" s="8"/>
      <c r="O130" s="8"/>
      <c r="P130" s="8"/>
    </row>
    <row r="131" customFormat="false" ht="12.75" hidden="false" customHeight="true" outlineLevel="0" collapsed="false">
      <c r="A131" s="329"/>
      <c r="B131" s="87"/>
      <c r="C131" s="87"/>
      <c r="D131" s="325"/>
      <c r="E131" s="326"/>
      <c r="G131" s="331"/>
      <c r="H131" s="87"/>
      <c r="I131" s="8"/>
      <c r="J131" s="8"/>
      <c r="K131" s="325"/>
      <c r="L131" s="326"/>
      <c r="M131" s="8"/>
      <c r="N131" s="8"/>
      <c r="O131" s="8"/>
      <c r="P131" s="8"/>
    </row>
    <row r="132" customFormat="false" ht="12.75" hidden="false" customHeight="true" outlineLevel="0" collapsed="false">
      <c r="A132" s="329"/>
      <c r="B132" s="87"/>
      <c r="C132" s="332"/>
      <c r="D132" s="334"/>
      <c r="E132" s="333"/>
      <c r="G132" s="331"/>
      <c r="H132" s="8"/>
      <c r="I132" s="8"/>
      <c r="J132" s="8"/>
      <c r="K132" s="328"/>
      <c r="L132" s="333"/>
      <c r="M132" s="8"/>
      <c r="N132" s="8"/>
      <c r="O132" s="8"/>
      <c r="P132" s="8"/>
    </row>
    <row r="133" customFormat="false" ht="12.75" hidden="false" customHeight="true" outlineLevel="0" collapsed="false">
      <c r="A133" s="329"/>
      <c r="B133" s="87"/>
      <c r="C133" s="332"/>
      <c r="D133" s="334"/>
      <c r="E133" s="333"/>
      <c r="G133" s="331"/>
      <c r="H133" s="87"/>
      <c r="I133" s="8"/>
      <c r="J133" s="8"/>
      <c r="K133" s="325"/>
      <c r="L133" s="333"/>
      <c r="M133" s="8"/>
      <c r="N133" s="8"/>
      <c r="O133" s="8"/>
      <c r="P133" s="8"/>
    </row>
    <row r="134" customFormat="false" ht="12.75" hidden="false" customHeight="true" outlineLevel="0" collapsed="false">
      <c r="A134" s="329"/>
      <c r="B134" s="87"/>
      <c r="C134" s="332"/>
      <c r="D134" s="334"/>
      <c r="E134" s="326"/>
      <c r="G134" s="331"/>
      <c r="H134" s="87"/>
      <c r="I134" s="8"/>
      <c r="J134" s="8"/>
      <c r="K134" s="325"/>
      <c r="L134" s="326"/>
      <c r="M134" s="10"/>
      <c r="N134" s="9"/>
      <c r="O134" s="8"/>
      <c r="P134" s="8"/>
    </row>
    <row r="135" customFormat="false" ht="12.75" hidden="false" customHeight="true" outlineLevel="0" collapsed="false">
      <c r="A135" s="329"/>
      <c r="B135" s="87"/>
      <c r="C135" s="87"/>
      <c r="D135" s="325"/>
      <c r="E135" s="326"/>
      <c r="G135" s="331"/>
      <c r="H135" s="87"/>
      <c r="I135" s="8"/>
      <c r="J135" s="8"/>
      <c r="K135" s="325"/>
      <c r="L135" s="326"/>
      <c r="M135" s="10"/>
      <c r="N135" s="8"/>
      <c r="O135" s="8"/>
      <c r="P135" s="8"/>
    </row>
    <row r="136" customFormat="false" ht="12.75" hidden="false" customHeight="true" outlineLevel="0" collapsed="false">
      <c r="A136" s="329"/>
      <c r="B136" s="87"/>
      <c r="C136" s="87"/>
      <c r="D136" s="325"/>
      <c r="E136" s="326"/>
      <c r="G136" s="331"/>
      <c r="H136" s="87"/>
      <c r="I136" s="8"/>
      <c r="J136" s="8"/>
      <c r="K136" s="325"/>
      <c r="L136" s="326"/>
      <c r="M136" s="8"/>
      <c r="N136" s="10"/>
      <c r="O136" s="8"/>
      <c r="P136" s="8"/>
    </row>
    <row r="137" customFormat="false" ht="12.75" hidden="false" customHeight="true" outlineLevel="0" collapsed="false">
      <c r="A137" s="329"/>
      <c r="B137" s="87"/>
      <c r="C137" s="87"/>
      <c r="D137" s="325"/>
      <c r="E137" s="326"/>
      <c r="G137" s="331"/>
      <c r="H137" s="87"/>
      <c r="I137" s="8"/>
      <c r="J137" s="8"/>
      <c r="K137" s="325"/>
      <c r="L137" s="326"/>
      <c r="M137" s="8"/>
      <c r="N137" s="10"/>
      <c r="O137" s="8"/>
      <c r="P137" s="8"/>
    </row>
    <row r="138" customFormat="false" ht="12.75" hidden="false" customHeight="true" outlineLevel="0" collapsed="false">
      <c r="A138" s="329" t="n">
        <v>35034</v>
      </c>
      <c r="B138" s="87" t="s">
        <v>525</v>
      </c>
      <c r="C138" s="335"/>
      <c r="D138" s="325"/>
      <c r="E138" s="326" t="n">
        <v>0</v>
      </c>
      <c r="G138" s="331"/>
      <c r="H138" s="87"/>
      <c r="I138" s="8"/>
      <c r="J138" s="8"/>
      <c r="K138" s="325"/>
      <c r="L138" s="326"/>
      <c r="M138" s="8"/>
      <c r="N138" s="8"/>
      <c r="O138" s="8"/>
      <c r="P138" s="8"/>
    </row>
    <row r="139" customFormat="false" ht="12.75" hidden="false" customHeight="true" outlineLevel="0" collapsed="false">
      <c r="A139" s="329"/>
      <c r="B139" s="8"/>
      <c r="C139" s="8"/>
      <c r="D139" s="303"/>
      <c r="E139" s="326"/>
      <c r="G139" s="331"/>
      <c r="H139" s="87"/>
      <c r="I139" s="8"/>
      <c r="J139" s="8"/>
      <c r="K139" s="325"/>
      <c r="L139" s="326"/>
      <c r="M139" s="8"/>
      <c r="N139" s="8"/>
      <c r="O139" s="8"/>
      <c r="P139" s="8"/>
    </row>
    <row r="140" customFormat="false" ht="12.75" hidden="false" customHeight="true" outlineLevel="0" collapsed="false">
      <c r="A140" s="329"/>
      <c r="B140" s="8"/>
      <c r="C140" s="8"/>
      <c r="D140" s="325"/>
      <c r="E140" s="326"/>
      <c r="G140" s="331"/>
      <c r="H140" s="87"/>
      <c r="I140" s="8"/>
      <c r="J140" s="8"/>
      <c r="K140" s="325"/>
      <c r="L140" s="326"/>
      <c r="M140" s="8"/>
      <c r="N140" s="8"/>
      <c r="O140" s="8"/>
      <c r="P140" s="8"/>
    </row>
    <row r="141" customFormat="false" ht="12.75" hidden="false" customHeight="true" outlineLevel="0" collapsed="false">
      <c r="A141" s="329"/>
      <c r="B141" s="8"/>
      <c r="C141" s="8"/>
      <c r="D141" s="325"/>
      <c r="E141" s="326"/>
      <c r="G141" s="331"/>
      <c r="H141" s="87"/>
      <c r="I141" s="8"/>
      <c r="J141" s="8"/>
      <c r="K141" s="325"/>
      <c r="L141" s="326"/>
      <c r="M141" s="8"/>
      <c r="N141" s="8"/>
      <c r="O141" s="8"/>
      <c r="P141" s="8"/>
    </row>
    <row r="142" customFormat="false" ht="12.75" hidden="false" customHeight="true" outlineLevel="0" collapsed="false">
      <c r="A142" s="329"/>
      <c r="B142" s="87"/>
      <c r="C142" s="87"/>
      <c r="D142" s="325"/>
      <c r="E142" s="326"/>
      <c r="G142" s="331"/>
      <c r="H142" s="87"/>
      <c r="I142" s="8"/>
      <c r="J142" s="8"/>
      <c r="K142" s="325"/>
      <c r="L142" s="326"/>
      <c r="M142" s="8"/>
      <c r="N142" s="8"/>
      <c r="O142" s="8"/>
      <c r="P142" s="8"/>
    </row>
    <row r="143" customFormat="false" ht="12.75" hidden="false" customHeight="true" outlineLevel="0" collapsed="false">
      <c r="A143" s="329"/>
      <c r="B143" s="87"/>
      <c r="C143" s="87"/>
      <c r="D143" s="325"/>
      <c r="E143" s="326"/>
      <c r="G143" s="331"/>
      <c r="H143" s="87"/>
      <c r="I143" s="8"/>
      <c r="J143" s="8"/>
      <c r="K143" s="325"/>
      <c r="L143" s="326"/>
      <c r="M143" s="8"/>
      <c r="N143" s="8"/>
      <c r="O143" s="8"/>
      <c r="P143" s="8"/>
    </row>
    <row r="144" customFormat="false" ht="12.75" hidden="false" customHeight="true" outlineLevel="0" collapsed="false">
      <c r="A144" s="329"/>
      <c r="B144" s="87"/>
      <c r="C144" s="87"/>
      <c r="D144" s="325"/>
      <c r="E144" s="326"/>
      <c r="G144" s="331"/>
      <c r="H144" s="87"/>
      <c r="I144" s="8"/>
      <c r="J144" s="8"/>
      <c r="K144" s="325"/>
      <c r="L144" s="326"/>
      <c r="M144" s="8"/>
      <c r="N144" s="8"/>
      <c r="O144" s="8"/>
      <c r="P144" s="8"/>
    </row>
    <row r="145" customFormat="false" ht="12.75" hidden="false" customHeight="true" outlineLevel="0" collapsed="false">
      <c r="A145" s="329"/>
      <c r="B145" s="87"/>
      <c r="C145" s="87"/>
      <c r="D145" s="325"/>
      <c r="E145" s="326"/>
      <c r="G145" s="331"/>
      <c r="H145" s="87"/>
      <c r="I145" s="8"/>
      <c r="J145" s="8"/>
      <c r="K145" s="325"/>
      <c r="L145" s="326"/>
      <c r="M145" s="8"/>
      <c r="N145" s="8"/>
      <c r="O145" s="8"/>
      <c r="P145" s="8"/>
    </row>
    <row r="146" customFormat="false" ht="12.75" hidden="false" customHeight="true" outlineLevel="0" collapsed="false">
      <c r="A146" s="329"/>
      <c r="B146" s="87"/>
      <c r="C146" s="87"/>
      <c r="D146" s="325"/>
      <c r="E146" s="326"/>
      <c r="G146" s="331"/>
      <c r="H146" s="87"/>
      <c r="I146" s="8"/>
      <c r="J146" s="8"/>
      <c r="K146" s="325"/>
      <c r="L146" s="326"/>
      <c r="M146" s="8"/>
      <c r="N146" s="8"/>
      <c r="O146" s="8"/>
      <c r="P146" s="8"/>
    </row>
    <row r="147" customFormat="false" ht="12.75" hidden="false" customHeight="true" outlineLevel="0" collapsed="false">
      <c r="A147" s="329"/>
      <c r="B147" s="87"/>
      <c r="C147" s="87"/>
      <c r="D147" s="325"/>
      <c r="E147" s="326"/>
      <c r="G147" s="331"/>
      <c r="H147" s="87"/>
      <c r="I147" s="8"/>
      <c r="J147" s="8"/>
      <c r="K147" s="325"/>
      <c r="L147" s="326"/>
      <c r="M147" s="8"/>
      <c r="N147" s="8"/>
      <c r="O147" s="8"/>
      <c r="P147" s="8"/>
    </row>
    <row r="148" customFormat="false" ht="12.75" hidden="false" customHeight="true" outlineLevel="0" collapsed="false">
      <c r="A148" s="329"/>
      <c r="B148" s="87"/>
      <c r="C148" s="87"/>
      <c r="D148" s="325"/>
      <c r="E148" s="326"/>
      <c r="G148" s="331"/>
      <c r="H148" s="87"/>
      <c r="I148" s="8"/>
      <c r="J148" s="8"/>
      <c r="K148" s="325"/>
      <c r="L148" s="326"/>
      <c r="M148" s="8"/>
      <c r="N148" s="8"/>
      <c r="O148" s="8"/>
      <c r="P148" s="8"/>
    </row>
    <row r="149" customFormat="false" ht="12.75" hidden="false" customHeight="true" outlineLevel="0" collapsed="false">
      <c r="A149" s="329"/>
      <c r="B149" s="87"/>
      <c r="C149" s="87"/>
      <c r="D149" s="325"/>
      <c r="E149" s="326"/>
      <c r="G149" s="331"/>
      <c r="H149" s="87"/>
      <c r="I149" s="8"/>
      <c r="J149" s="8"/>
      <c r="K149" s="325"/>
      <c r="L149" s="326"/>
      <c r="M149" s="8"/>
      <c r="N149" s="8"/>
      <c r="O149" s="8"/>
      <c r="P149" s="8"/>
    </row>
    <row r="150" customFormat="false" ht="12.75" hidden="false" customHeight="true" outlineLevel="0" collapsed="false">
      <c r="A150" s="329"/>
      <c r="B150" s="87"/>
      <c r="C150" s="87"/>
      <c r="D150" s="325"/>
      <c r="E150" s="326"/>
      <c r="G150" s="331"/>
      <c r="H150" s="87"/>
      <c r="I150" s="8"/>
      <c r="J150" s="8"/>
      <c r="K150" s="325"/>
      <c r="L150" s="326"/>
      <c r="M150" s="8"/>
      <c r="N150" s="8"/>
      <c r="O150" s="8"/>
      <c r="P150" s="8"/>
    </row>
    <row r="151" customFormat="false" ht="12.75" hidden="false" customHeight="true" outlineLevel="0" collapsed="false">
      <c r="A151" s="329"/>
      <c r="B151" s="87"/>
      <c r="C151" s="87"/>
      <c r="D151" s="325"/>
      <c r="E151" s="326"/>
      <c r="G151" s="331"/>
      <c r="H151" s="87"/>
      <c r="I151" s="8"/>
      <c r="J151" s="8"/>
      <c r="K151" s="325"/>
      <c r="L151" s="326"/>
      <c r="M151" s="8"/>
      <c r="N151" s="8"/>
      <c r="O151" s="8"/>
      <c r="P151" s="8"/>
    </row>
    <row r="152" customFormat="false" ht="12.75" hidden="false" customHeight="true" outlineLevel="0" collapsed="false">
      <c r="A152" s="329"/>
      <c r="B152" s="87"/>
      <c r="C152" s="87"/>
      <c r="D152" s="325"/>
      <c r="E152" s="326"/>
      <c r="G152" s="331"/>
      <c r="H152" s="87"/>
      <c r="I152" s="8"/>
      <c r="J152" s="8"/>
      <c r="K152" s="325"/>
      <c r="L152" s="326"/>
      <c r="M152" s="8"/>
      <c r="N152" s="8"/>
      <c r="O152" s="8"/>
      <c r="P152" s="8"/>
    </row>
    <row r="153" customFormat="false" ht="12.75" hidden="false" customHeight="true" outlineLevel="0" collapsed="false">
      <c r="A153" s="329"/>
      <c r="B153" s="87"/>
      <c r="C153" s="87"/>
      <c r="D153" s="325"/>
      <c r="E153" s="326"/>
      <c r="G153" s="331"/>
      <c r="H153" s="87"/>
      <c r="I153" s="8"/>
      <c r="J153" s="8"/>
      <c r="K153" s="325"/>
      <c r="L153" s="326"/>
      <c r="M153" s="8"/>
      <c r="N153" s="8"/>
      <c r="O153" s="8"/>
      <c r="P153" s="8"/>
    </row>
    <row r="154" customFormat="false" ht="12.75" hidden="false" customHeight="true" outlineLevel="0" collapsed="false">
      <c r="A154" s="329"/>
      <c r="B154" s="87"/>
      <c r="C154" s="87"/>
      <c r="D154" s="325"/>
      <c r="E154" s="326"/>
      <c r="G154" s="331"/>
      <c r="H154" s="87"/>
      <c r="I154" s="8"/>
      <c r="J154" s="8"/>
      <c r="K154" s="325"/>
      <c r="L154" s="326"/>
      <c r="M154" s="8"/>
      <c r="N154" s="8"/>
      <c r="O154" s="8"/>
      <c r="P154" s="8"/>
    </row>
    <row r="155" customFormat="false" ht="12.75" hidden="false" customHeight="true" outlineLevel="0" collapsed="false">
      <c r="A155" s="329"/>
      <c r="B155" s="87"/>
      <c r="C155" s="87"/>
      <c r="D155" s="325"/>
      <c r="E155" s="326"/>
      <c r="G155" s="331"/>
      <c r="H155" s="87"/>
      <c r="I155" s="8"/>
      <c r="J155" s="8"/>
      <c r="K155" s="325"/>
      <c r="L155" s="326"/>
      <c r="M155" s="8"/>
      <c r="N155" s="8"/>
      <c r="O155" s="8"/>
      <c r="P155" s="8"/>
    </row>
    <row r="156" customFormat="false" ht="12.75" hidden="false" customHeight="true" outlineLevel="0" collapsed="false">
      <c r="A156" s="329"/>
      <c r="B156" s="87"/>
      <c r="C156" s="87"/>
      <c r="D156" s="325"/>
      <c r="E156" s="326"/>
      <c r="G156" s="331"/>
      <c r="H156" s="87"/>
      <c r="I156" s="8"/>
      <c r="J156" s="8"/>
      <c r="K156" s="325"/>
      <c r="L156" s="326"/>
      <c r="M156" s="8"/>
      <c r="N156" s="8"/>
      <c r="O156" s="8"/>
      <c r="P156" s="8"/>
    </row>
    <row r="157" customFormat="false" ht="12.75" hidden="false" customHeight="true" outlineLevel="0" collapsed="false">
      <c r="A157" s="329"/>
      <c r="B157" s="87"/>
      <c r="C157" s="87"/>
      <c r="D157" s="325"/>
      <c r="E157" s="326"/>
      <c r="G157" s="331"/>
      <c r="H157" s="87"/>
      <c r="I157" s="8"/>
      <c r="J157" s="8"/>
      <c r="K157" s="325"/>
      <c r="L157" s="326"/>
      <c r="M157" s="8"/>
      <c r="N157" s="8"/>
      <c r="O157" s="8"/>
      <c r="P157" s="8"/>
    </row>
    <row r="158" customFormat="false" ht="12.75" hidden="false" customHeight="true" outlineLevel="0" collapsed="false">
      <c r="A158" s="329"/>
      <c r="B158" s="87"/>
      <c r="C158" s="87"/>
      <c r="D158" s="325"/>
      <c r="E158" s="336"/>
      <c r="G158" s="331"/>
      <c r="H158" s="87"/>
      <c r="I158" s="8"/>
      <c r="J158" s="8"/>
      <c r="K158" s="325"/>
      <c r="L158" s="336"/>
      <c r="M158" s="8"/>
      <c r="N158" s="8"/>
      <c r="O158" s="8"/>
      <c r="P158" s="8"/>
    </row>
    <row r="159" customFormat="false" ht="12.75" hidden="false" customHeight="true" outlineLevel="0" collapsed="false">
      <c r="A159" s="337"/>
      <c r="B159" s="87"/>
      <c r="C159" s="87"/>
      <c r="D159" s="338" t="s">
        <v>475</v>
      </c>
      <c r="E159" s="339" t="n">
        <f aca="false">SUM(E126:E158)</f>
        <v>0</v>
      </c>
      <c r="G159" s="337"/>
      <c r="H159" s="87"/>
      <c r="I159" s="8"/>
      <c r="J159" s="8"/>
      <c r="K159" s="338" t="s">
        <v>476</v>
      </c>
      <c r="L159" s="339" t="n">
        <f aca="false">SUM(L126:L158)</f>
        <v>0</v>
      </c>
      <c r="M159" s="8"/>
      <c r="N159" s="8"/>
      <c r="O159" s="8"/>
      <c r="P159" s="8"/>
    </row>
    <row r="160" customFormat="false" ht="12.75" hidden="false" customHeight="true" outlineLevel="0" collapsed="false">
      <c r="A160" s="340"/>
      <c r="B160" s="341"/>
      <c r="C160" s="341"/>
      <c r="D160" s="341"/>
      <c r="E160" s="342"/>
      <c r="G160" s="340"/>
      <c r="H160" s="341"/>
      <c r="I160" s="341"/>
      <c r="J160" s="341"/>
      <c r="K160" s="341"/>
      <c r="L160" s="342"/>
      <c r="M160" s="8"/>
      <c r="N160" s="8"/>
      <c r="O160" s="8"/>
      <c r="P160" s="8"/>
    </row>
    <row r="161" customFormat="false" ht="12.75" hidden="false" customHeight="true" outlineLevel="0" collapsed="false">
      <c r="AJ161" s="8"/>
      <c r="AK161" s="8"/>
      <c r="AL161" s="8"/>
      <c r="AM161" s="8"/>
    </row>
    <row r="162" customFormat="false" ht="12.75" hidden="false" customHeight="true" outlineLevel="0" collapsed="false">
      <c r="AJ162" s="8"/>
      <c r="AK162" s="8"/>
      <c r="AL162" s="8"/>
      <c r="AM162" s="8"/>
    </row>
    <row r="163" customFormat="false" ht="12.75" hidden="false" customHeight="true" outlineLevel="0" collapsed="false">
      <c r="A163" s="316" t="s">
        <v>477</v>
      </c>
      <c r="B163" s="318"/>
      <c r="C163" s="318"/>
      <c r="D163" s="318"/>
      <c r="E163" s="319"/>
      <c r="AJ163" s="8"/>
      <c r="AK163" s="8"/>
      <c r="AL163" s="8"/>
      <c r="AM163" s="8"/>
    </row>
    <row r="164" customFormat="false" ht="12.75" hidden="false" customHeight="true" outlineLevel="0" collapsed="false">
      <c r="A164" s="320" t="s">
        <v>321</v>
      </c>
      <c r="B164" s="256" t="s">
        <v>473</v>
      </c>
      <c r="C164" s="256"/>
      <c r="D164" s="256"/>
      <c r="E164" s="321" t="s">
        <v>474</v>
      </c>
      <c r="AJ164" s="8"/>
      <c r="AK164" s="8"/>
      <c r="AL164" s="8"/>
      <c r="AM164" s="8"/>
    </row>
    <row r="165" customFormat="false" ht="12.75" hidden="false" customHeight="true" outlineLevel="0" collapsed="false">
      <c r="A165" s="343"/>
      <c r="B165" s="87"/>
      <c r="C165" s="87"/>
      <c r="D165" s="325"/>
      <c r="E165" s="326"/>
      <c r="AJ165" s="8"/>
      <c r="AK165" s="8"/>
      <c r="AL165" s="8"/>
      <c r="AM165" s="8"/>
    </row>
    <row r="166" customFormat="false" ht="12.75" hidden="false" customHeight="true" outlineLevel="0" collapsed="false">
      <c r="A166" s="343"/>
      <c r="B166" s="87"/>
      <c r="C166" s="87"/>
      <c r="D166" s="325"/>
      <c r="E166" s="326"/>
      <c r="AJ166" s="8"/>
      <c r="AK166" s="8"/>
      <c r="AL166" s="8"/>
      <c r="AM166" s="8"/>
    </row>
    <row r="167" customFormat="false" ht="12.75" hidden="false" customHeight="true" outlineLevel="0" collapsed="false">
      <c r="A167" s="343"/>
      <c r="B167" s="87"/>
      <c r="C167" s="87"/>
      <c r="D167" s="325"/>
      <c r="E167" s="326"/>
      <c r="AJ167" s="8"/>
      <c r="AK167" s="8"/>
      <c r="AL167" s="8"/>
      <c r="AM167" s="8"/>
    </row>
    <row r="168" customFormat="false" ht="12.75" hidden="false" customHeight="true" outlineLevel="0" collapsed="false">
      <c r="A168" s="343"/>
      <c r="B168" s="87"/>
      <c r="C168" s="87"/>
      <c r="D168" s="325"/>
      <c r="E168" s="333"/>
      <c r="AJ168" s="8"/>
      <c r="AK168" s="8"/>
      <c r="AL168" s="8"/>
      <c r="AM168" s="8"/>
    </row>
    <row r="169" customFormat="false" ht="12.75" hidden="false" customHeight="true" outlineLevel="0" collapsed="false">
      <c r="A169" s="343"/>
      <c r="B169" s="87"/>
      <c r="C169" s="87"/>
      <c r="D169" s="325"/>
      <c r="E169" s="326"/>
      <c r="AJ169" s="8"/>
      <c r="AK169" s="8"/>
      <c r="AL169" s="8"/>
      <c r="AM169" s="8"/>
    </row>
    <row r="170" customFormat="false" ht="12.75" hidden="false" customHeight="true" outlineLevel="0" collapsed="false">
      <c r="A170" s="343"/>
      <c r="B170" s="87"/>
      <c r="C170" s="87"/>
      <c r="D170" s="325"/>
      <c r="E170" s="326"/>
      <c r="AJ170" s="8"/>
      <c r="AK170" s="8"/>
      <c r="AL170" s="8"/>
      <c r="AM170" s="8"/>
    </row>
    <row r="171" customFormat="false" ht="12.75" hidden="false" customHeight="true" outlineLevel="0" collapsed="false">
      <c r="A171" s="343"/>
      <c r="B171" s="87"/>
      <c r="C171" s="332"/>
      <c r="D171" s="334"/>
      <c r="E171" s="333"/>
      <c r="AJ171" s="8"/>
      <c r="AK171" s="8"/>
      <c r="AL171" s="8"/>
      <c r="AM171" s="8"/>
    </row>
    <row r="172" customFormat="false" ht="12.75" hidden="false" customHeight="true" outlineLevel="0" collapsed="false">
      <c r="A172" s="343"/>
      <c r="B172" s="324"/>
      <c r="C172" s="332"/>
      <c r="D172" s="334"/>
      <c r="E172" s="333"/>
      <c r="AJ172" s="8"/>
      <c r="AK172" s="8"/>
      <c r="AL172" s="8"/>
      <c r="AM172" s="8"/>
    </row>
    <row r="173" customFormat="false" ht="12.75" hidden="false" customHeight="true" outlineLevel="0" collapsed="false">
      <c r="A173" s="343"/>
      <c r="B173" s="324"/>
      <c r="C173" s="87"/>
      <c r="D173" s="325"/>
      <c r="E173" s="326"/>
      <c r="AJ173" s="8"/>
      <c r="AK173" s="8"/>
      <c r="AL173" s="8"/>
      <c r="AM173" s="8"/>
    </row>
    <row r="174" customFormat="false" ht="12.75" hidden="false" customHeight="true" outlineLevel="0" collapsed="false">
      <c r="A174" s="343"/>
      <c r="B174" s="87"/>
      <c r="C174" s="87"/>
      <c r="D174" s="325"/>
      <c r="E174" s="326"/>
      <c r="AJ174" s="8"/>
      <c r="AK174" s="8"/>
      <c r="AL174" s="8"/>
      <c r="AM174" s="8"/>
    </row>
    <row r="175" customFormat="false" ht="12.75" hidden="false" customHeight="true" outlineLevel="0" collapsed="false">
      <c r="A175" s="343"/>
      <c r="B175" s="87"/>
      <c r="C175" s="87"/>
      <c r="D175" s="325"/>
      <c r="E175" s="333"/>
      <c r="AJ175" s="8"/>
      <c r="AK175" s="8"/>
      <c r="AL175" s="8"/>
      <c r="AM175" s="8"/>
    </row>
    <row r="176" customFormat="false" ht="12.75" hidden="false" customHeight="true" outlineLevel="0" collapsed="false">
      <c r="A176" s="343"/>
      <c r="B176" s="87"/>
      <c r="C176" s="87"/>
      <c r="D176" s="325"/>
      <c r="E176" s="326"/>
      <c r="AJ176" s="8"/>
      <c r="AK176" s="8"/>
      <c r="AL176" s="8"/>
      <c r="AM176" s="8"/>
    </row>
    <row r="177" customFormat="false" ht="12.75" hidden="false" customHeight="true" outlineLevel="0" collapsed="false">
      <c r="A177" s="343"/>
      <c r="B177" s="87"/>
      <c r="C177" s="87"/>
      <c r="D177" s="325"/>
      <c r="E177" s="326"/>
      <c r="AJ177" s="8"/>
      <c r="AK177" s="8"/>
      <c r="AL177" s="8"/>
      <c r="AM177" s="8"/>
    </row>
    <row r="178" customFormat="false" ht="12.75" hidden="false" customHeight="true" outlineLevel="0" collapsed="false">
      <c r="A178" s="343"/>
      <c r="B178" s="72"/>
      <c r="C178" s="332"/>
      <c r="D178" s="334"/>
      <c r="E178" s="333"/>
      <c r="AJ178" s="8"/>
      <c r="AK178" s="8"/>
      <c r="AL178" s="8"/>
      <c r="AM178" s="8"/>
    </row>
    <row r="179" customFormat="false" ht="12.75" hidden="false" customHeight="true" outlineLevel="0" collapsed="false">
      <c r="A179" s="343"/>
      <c r="B179" s="72"/>
      <c r="C179" s="332"/>
      <c r="D179" s="334"/>
      <c r="E179" s="333"/>
      <c r="AJ179" s="8"/>
      <c r="AK179" s="8"/>
      <c r="AL179" s="8"/>
      <c r="AM179" s="8"/>
    </row>
    <row r="180" customFormat="false" ht="12.75" hidden="false" customHeight="true" outlineLevel="0" collapsed="false">
      <c r="A180" s="343"/>
      <c r="B180" s="72"/>
      <c r="C180" s="332"/>
      <c r="D180" s="334"/>
      <c r="E180" s="326"/>
      <c r="AJ180" s="8"/>
      <c r="AK180" s="8"/>
      <c r="AL180" s="8"/>
      <c r="AM180" s="8"/>
    </row>
    <row r="181" customFormat="false" ht="12.75" hidden="false" customHeight="true" outlineLevel="0" collapsed="false">
      <c r="A181" s="343"/>
      <c r="B181" s="87"/>
      <c r="C181" s="87"/>
      <c r="D181" s="325"/>
      <c r="E181" s="326"/>
      <c r="AJ181" s="8"/>
      <c r="AK181" s="8"/>
      <c r="AL181" s="8"/>
      <c r="AM181" s="8"/>
    </row>
    <row r="182" customFormat="false" ht="12.75" hidden="false" customHeight="true" outlineLevel="0" collapsed="false">
      <c r="A182" s="343"/>
      <c r="B182" s="87"/>
      <c r="C182" s="87"/>
      <c r="D182" s="325"/>
      <c r="E182" s="326"/>
      <c r="AJ182" s="8"/>
      <c r="AK182" s="8"/>
      <c r="AL182" s="8"/>
      <c r="AM182" s="8"/>
    </row>
    <row r="183" customFormat="false" ht="12.75" hidden="false" customHeight="true" outlineLevel="0" collapsed="false">
      <c r="A183" s="343"/>
      <c r="B183" s="87"/>
      <c r="C183" s="87"/>
      <c r="D183" s="325"/>
      <c r="E183" s="326"/>
      <c r="AJ183" s="8"/>
      <c r="AK183" s="8"/>
      <c r="AL183" s="8"/>
      <c r="AM183" s="8"/>
    </row>
    <row r="184" customFormat="false" ht="12.75" hidden="false" customHeight="true" outlineLevel="0" collapsed="false">
      <c r="A184" s="343"/>
      <c r="B184" s="87"/>
      <c r="C184" s="87"/>
      <c r="D184" s="325"/>
      <c r="E184" s="336"/>
      <c r="AJ184" s="8"/>
      <c r="AK184" s="8"/>
      <c r="AL184" s="8"/>
      <c r="AM184" s="8"/>
    </row>
    <row r="185" customFormat="false" ht="12.75" hidden="false" customHeight="true" outlineLevel="0" collapsed="false">
      <c r="A185" s="346"/>
      <c r="B185" s="87"/>
      <c r="C185" s="87"/>
      <c r="D185" s="338" t="s">
        <v>478</v>
      </c>
      <c r="E185" s="339" t="n">
        <f aca="false">SUM(E165:E184)</f>
        <v>0</v>
      </c>
      <c r="AJ185" s="8"/>
      <c r="AK185" s="8"/>
      <c r="AL185" s="8"/>
      <c r="AM185" s="8"/>
    </row>
    <row r="186" customFormat="false" ht="12.75" hidden="false" customHeight="true" outlineLevel="0" collapsed="false">
      <c r="A186" s="347"/>
      <c r="B186" s="341"/>
      <c r="C186" s="341"/>
      <c r="D186" s="341"/>
      <c r="E186" s="342"/>
      <c r="AJ186" s="8"/>
      <c r="AK186" s="8"/>
      <c r="AL186" s="8"/>
      <c r="AM186" s="8"/>
    </row>
    <row r="187" customFormat="false" ht="12.75" hidden="false" customHeight="true" outlineLevel="0" collapsed="false">
      <c r="AJ187" s="8"/>
      <c r="AK187" s="8"/>
      <c r="AL187" s="8"/>
      <c r="AM187" s="8"/>
    </row>
    <row r="188" customFormat="false" ht="12.75" hidden="false" customHeight="true" outlineLevel="0" collapsed="false">
      <c r="AJ188" s="8"/>
      <c r="AK188" s="8"/>
      <c r="AL188" s="8"/>
      <c r="AM188" s="8"/>
    </row>
    <row r="189" customFormat="false" ht="12.75" hidden="false" customHeight="true" outlineLevel="0" collapsed="false">
      <c r="A189" s="348" t="s">
        <v>479</v>
      </c>
      <c r="B189" s="349"/>
      <c r="C189" s="349"/>
      <c r="D189" s="349"/>
      <c r="E189" s="349"/>
      <c r="F189" s="349"/>
      <c r="G189" s="349"/>
      <c r="H189" s="349"/>
      <c r="I189" s="349"/>
      <c r="J189" s="349"/>
      <c r="K189" s="349"/>
      <c r="L189" s="349"/>
      <c r="M189" s="350"/>
      <c r="O189" s="8"/>
      <c r="P189" s="8"/>
      <c r="Q189" s="8"/>
      <c r="R189" s="8"/>
    </row>
    <row r="190" customFormat="false" ht="12.75" hidden="false" customHeight="true" outlineLevel="0" collapsed="false">
      <c r="A190" s="351" t="s">
        <v>480</v>
      </c>
      <c r="B190" s="352" t="s">
        <v>321</v>
      </c>
      <c r="C190" s="353" t="s">
        <v>481</v>
      </c>
      <c r="D190" s="354" t="s">
        <v>482</v>
      </c>
      <c r="E190" s="355" t="s">
        <v>473</v>
      </c>
      <c r="F190" s="355"/>
      <c r="G190" s="355"/>
      <c r="H190" s="355"/>
      <c r="I190" s="355"/>
      <c r="J190" s="355"/>
      <c r="K190" s="355"/>
      <c r="L190" s="355"/>
      <c r="M190" s="356" t="s">
        <v>474</v>
      </c>
      <c r="O190" s="8"/>
      <c r="P190" s="8"/>
      <c r="Q190" s="8"/>
      <c r="R190" s="8"/>
    </row>
    <row r="191" customFormat="false" ht="12.75" hidden="false" customHeight="true" outlineLevel="0" collapsed="false">
      <c r="A191" s="357"/>
      <c r="B191" s="358"/>
      <c r="C191" s="359"/>
      <c r="D191" s="325"/>
      <c r="E191" s="87"/>
      <c r="F191" s="87"/>
      <c r="G191" s="87"/>
      <c r="H191" s="87"/>
      <c r="I191" s="87"/>
      <c r="J191" s="87"/>
      <c r="K191" s="87"/>
      <c r="L191" s="87"/>
      <c r="M191" s="360"/>
      <c r="O191" s="8"/>
      <c r="P191" s="8"/>
      <c r="Q191" s="8"/>
      <c r="R191" s="8"/>
    </row>
    <row r="192" customFormat="false" ht="12.75" hidden="false" customHeight="true" outlineLevel="0" collapsed="false">
      <c r="A192" s="357"/>
      <c r="B192" s="358"/>
      <c r="C192" s="359"/>
      <c r="D192" s="325"/>
      <c r="E192" s="87"/>
      <c r="F192" s="87"/>
      <c r="G192" s="87"/>
      <c r="H192" s="87"/>
      <c r="I192" s="87"/>
      <c r="J192" s="87"/>
      <c r="K192" s="87"/>
      <c r="L192" s="87"/>
      <c r="M192" s="360"/>
      <c r="O192" s="8"/>
      <c r="P192" s="8"/>
      <c r="Q192" s="8"/>
      <c r="R192" s="8"/>
    </row>
    <row r="193" customFormat="false" ht="12.75" hidden="false" customHeight="true" outlineLevel="0" collapsed="false">
      <c r="A193" s="357"/>
      <c r="B193" s="358"/>
      <c r="C193" s="359"/>
      <c r="D193" s="325"/>
      <c r="E193" s="87"/>
      <c r="F193" s="87"/>
      <c r="G193" s="87"/>
      <c r="H193" s="87"/>
      <c r="I193" s="87"/>
      <c r="J193" s="87"/>
      <c r="K193" s="87"/>
      <c r="L193" s="87"/>
      <c r="M193" s="360"/>
      <c r="O193" s="8"/>
      <c r="P193" s="8"/>
      <c r="Q193" s="8"/>
      <c r="R193" s="8"/>
    </row>
    <row r="194" customFormat="false" ht="12.75" hidden="false" customHeight="true" outlineLevel="0" collapsed="false">
      <c r="A194" s="357"/>
      <c r="B194" s="358"/>
      <c r="C194" s="359"/>
      <c r="D194" s="325"/>
      <c r="E194" s="87"/>
      <c r="F194" s="87"/>
      <c r="G194" s="87"/>
      <c r="H194" s="87"/>
      <c r="I194" s="87"/>
      <c r="J194" s="87"/>
      <c r="K194" s="87"/>
      <c r="L194" s="87"/>
      <c r="M194" s="360"/>
      <c r="O194" s="8"/>
      <c r="P194" s="8"/>
      <c r="Q194" s="8"/>
      <c r="R194" s="8"/>
    </row>
    <row r="195" customFormat="false" ht="12.75" hidden="false" customHeight="true" outlineLevel="0" collapsed="false">
      <c r="A195" s="357"/>
      <c r="B195" s="358"/>
      <c r="C195" s="359"/>
      <c r="D195" s="325"/>
      <c r="E195" s="87"/>
      <c r="F195" s="87"/>
      <c r="G195" s="87"/>
      <c r="H195" s="87"/>
      <c r="I195" s="87"/>
      <c r="J195" s="87"/>
      <c r="K195" s="87"/>
      <c r="L195" s="87"/>
      <c r="M195" s="360"/>
      <c r="O195" s="8"/>
      <c r="P195" s="8"/>
      <c r="Q195" s="8"/>
      <c r="R195" s="8"/>
    </row>
    <row r="196" customFormat="false" ht="12.75" hidden="false" customHeight="true" outlineLevel="0" collapsed="false">
      <c r="A196" s="357"/>
      <c r="B196" s="358"/>
      <c r="C196" s="359"/>
      <c r="D196" s="325"/>
      <c r="E196" s="87"/>
      <c r="F196" s="87"/>
      <c r="G196" s="87"/>
      <c r="H196" s="87"/>
      <c r="I196" s="87"/>
      <c r="J196" s="87"/>
      <c r="K196" s="87"/>
      <c r="L196" s="87"/>
      <c r="M196" s="360"/>
    </row>
    <row r="197" customFormat="false" ht="12.75" hidden="false" customHeight="true" outlineLevel="0" collapsed="false">
      <c r="A197" s="357"/>
      <c r="B197" s="358"/>
      <c r="C197" s="359"/>
      <c r="D197" s="325"/>
      <c r="E197" s="87"/>
      <c r="F197" s="87"/>
      <c r="G197" s="87"/>
      <c r="H197" s="87"/>
      <c r="I197" s="87"/>
      <c r="J197" s="87"/>
      <c r="K197" s="87"/>
      <c r="L197" s="87"/>
      <c r="M197" s="360"/>
    </row>
    <row r="198" customFormat="false" ht="12.75" hidden="false" customHeight="true" outlineLevel="0" collapsed="false">
      <c r="A198" s="357"/>
      <c r="B198" s="358"/>
      <c r="C198" s="359"/>
      <c r="D198" s="325"/>
      <c r="E198" s="87"/>
      <c r="F198" s="87"/>
      <c r="G198" s="87"/>
      <c r="H198" s="87"/>
      <c r="I198" s="87"/>
      <c r="J198" s="87"/>
      <c r="K198" s="87"/>
      <c r="L198" s="87"/>
      <c r="M198" s="360"/>
    </row>
    <row r="199" customFormat="false" ht="12.75" hidden="false" customHeight="true" outlineLevel="0" collapsed="false">
      <c r="A199" s="357"/>
      <c r="B199" s="358"/>
      <c r="C199" s="359"/>
      <c r="D199" s="325"/>
      <c r="E199" s="87"/>
      <c r="F199" s="87"/>
      <c r="G199" s="87"/>
      <c r="H199" s="87"/>
      <c r="I199" s="87"/>
      <c r="J199" s="87"/>
      <c r="K199" s="87"/>
      <c r="L199" s="87"/>
      <c r="M199" s="360"/>
    </row>
    <row r="200" customFormat="false" ht="12.75" hidden="false" customHeight="true" outlineLevel="0" collapsed="false">
      <c r="A200" s="357"/>
      <c r="B200" s="358"/>
      <c r="C200" s="359"/>
      <c r="D200" s="325"/>
      <c r="E200" s="87"/>
      <c r="F200" s="87"/>
      <c r="G200" s="87"/>
      <c r="H200" s="87"/>
      <c r="I200" s="87"/>
      <c r="J200" s="87"/>
      <c r="K200" s="87"/>
      <c r="L200" s="87"/>
      <c r="M200" s="360"/>
    </row>
    <row r="201" customFormat="false" ht="12.75" hidden="false" customHeight="true" outlineLevel="0" collapsed="false">
      <c r="A201" s="361"/>
      <c r="B201" s="358"/>
      <c r="C201" s="359"/>
      <c r="D201" s="325"/>
      <c r="E201" s="87"/>
      <c r="F201" s="87"/>
      <c r="G201" s="87"/>
      <c r="H201" s="87"/>
      <c r="I201" s="87"/>
      <c r="J201" s="87"/>
      <c r="K201" s="87"/>
      <c r="L201" s="87"/>
      <c r="M201" s="360"/>
    </row>
    <row r="202" customFormat="false" ht="12.75" hidden="false" customHeight="true" outlineLevel="0" collapsed="false">
      <c r="A202" s="361"/>
      <c r="B202" s="358"/>
      <c r="C202" s="359"/>
      <c r="D202" s="325"/>
      <c r="E202" s="87"/>
      <c r="F202" s="87"/>
      <c r="G202" s="87"/>
      <c r="H202" s="87"/>
      <c r="I202" s="87"/>
      <c r="J202" s="87"/>
      <c r="K202" s="87"/>
      <c r="L202" s="87"/>
      <c r="M202" s="360"/>
    </row>
    <row r="203" customFormat="false" ht="12.75" hidden="false" customHeight="true" outlineLevel="0" collapsed="false">
      <c r="A203" s="361"/>
      <c r="B203" s="358"/>
      <c r="C203" s="359"/>
      <c r="D203" s="325"/>
      <c r="E203" s="87"/>
      <c r="F203" s="87"/>
      <c r="G203" s="87"/>
      <c r="H203" s="87"/>
      <c r="I203" s="87"/>
      <c r="J203" s="87"/>
      <c r="K203" s="87"/>
      <c r="L203" s="87"/>
      <c r="M203" s="360"/>
    </row>
    <row r="204" customFormat="false" ht="12.75" hidden="false" customHeight="true" outlineLevel="0" collapsed="false">
      <c r="A204" s="361"/>
      <c r="B204" s="358"/>
      <c r="C204" s="359"/>
      <c r="D204" s="325"/>
      <c r="E204" s="87"/>
      <c r="F204" s="87"/>
      <c r="G204" s="87"/>
      <c r="H204" s="87"/>
      <c r="I204" s="87"/>
      <c r="J204" s="87"/>
      <c r="K204" s="87"/>
      <c r="L204" s="87"/>
      <c r="M204" s="360"/>
    </row>
    <row r="205" customFormat="false" ht="12.75" hidden="false" customHeight="true" outlineLevel="0" collapsed="false">
      <c r="A205" s="361"/>
      <c r="B205" s="358"/>
      <c r="C205" s="362"/>
      <c r="D205" s="325"/>
      <c r="E205" s="87"/>
      <c r="F205" s="87"/>
      <c r="G205" s="87"/>
      <c r="H205" s="87"/>
      <c r="I205" s="87"/>
      <c r="J205" s="87"/>
      <c r="K205" s="87"/>
      <c r="L205" s="87"/>
      <c r="M205" s="360"/>
    </row>
    <row r="206" customFormat="false" ht="12.75" hidden="false" customHeight="true" outlineLevel="0" collapsed="false">
      <c r="A206" s="361"/>
      <c r="B206" s="358"/>
      <c r="C206" s="362"/>
      <c r="D206" s="325"/>
      <c r="E206" s="87"/>
      <c r="F206" s="87"/>
      <c r="G206" s="87"/>
      <c r="H206" s="87"/>
      <c r="I206" s="87"/>
      <c r="J206" s="87"/>
      <c r="K206" s="87"/>
      <c r="L206" s="87"/>
      <c r="M206" s="360"/>
    </row>
    <row r="207" customFormat="false" ht="12.75" hidden="false" customHeight="true" outlineLevel="0" collapsed="false">
      <c r="A207" s="361"/>
      <c r="B207" s="358"/>
      <c r="C207" s="362"/>
      <c r="D207" s="325"/>
      <c r="E207" s="87"/>
      <c r="F207" s="87"/>
      <c r="G207" s="87"/>
      <c r="H207" s="87"/>
      <c r="I207" s="87"/>
      <c r="J207" s="87"/>
      <c r="K207" s="87"/>
      <c r="L207" s="87"/>
      <c r="M207" s="360"/>
    </row>
    <row r="208" customFormat="false" ht="12.75" hidden="false" customHeight="true" outlineLevel="0" collapsed="false">
      <c r="A208" s="361"/>
      <c r="B208" s="358"/>
      <c r="C208" s="363"/>
      <c r="D208" s="325"/>
      <c r="E208" s="87"/>
      <c r="F208" s="87"/>
      <c r="G208" s="87"/>
      <c r="H208" s="87"/>
      <c r="I208" s="87"/>
      <c r="J208" s="87"/>
      <c r="K208" s="87"/>
      <c r="L208" s="87"/>
      <c r="M208" s="360"/>
    </row>
    <row r="209" customFormat="false" ht="12.75" hidden="false" customHeight="true" outlineLevel="0" collapsed="false">
      <c r="A209" s="361"/>
      <c r="B209" s="358"/>
      <c r="C209" s="363"/>
      <c r="D209" s="325"/>
      <c r="E209" s="87"/>
      <c r="F209" s="87"/>
      <c r="G209" s="87"/>
      <c r="H209" s="87"/>
      <c r="I209" s="87"/>
      <c r="J209" s="87"/>
      <c r="K209" s="87"/>
      <c r="L209" s="87"/>
      <c r="M209" s="360"/>
    </row>
    <row r="210" customFormat="false" ht="12.75" hidden="false" customHeight="true" outlineLevel="0" collapsed="false">
      <c r="A210" s="361"/>
      <c r="B210" s="358"/>
      <c r="C210" s="363"/>
      <c r="D210" s="325"/>
      <c r="E210" s="87"/>
      <c r="F210" s="87"/>
      <c r="G210" s="87"/>
      <c r="H210" s="87"/>
      <c r="I210" s="87"/>
      <c r="J210" s="87"/>
      <c r="K210" s="87"/>
      <c r="L210" s="87"/>
      <c r="M210" s="360"/>
    </row>
    <row r="211" customFormat="false" ht="12.75" hidden="false" customHeight="true" outlineLevel="0" collapsed="false">
      <c r="A211" s="361"/>
      <c r="B211" s="358"/>
      <c r="C211" s="363"/>
      <c r="D211" s="325"/>
      <c r="E211" s="87"/>
      <c r="F211" s="87"/>
      <c r="G211" s="87"/>
      <c r="H211" s="87"/>
      <c r="I211" s="87"/>
      <c r="J211" s="87"/>
      <c r="K211" s="87"/>
      <c r="L211" s="87"/>
      <c r="M211" s="360"/>
    </row>
    <row r="212" customFormat="false" ht="12.75" hidden="false" customHeight="true" outlineLevel="0" collapsed="false">
      <c r="A212" s="361"/>
      <c r="B212" s="358"/>
      <c r="C212" s="363"/>
      <c r="D212" s="325"/>
      <c r="E212" s="87"/>
      <c r="F212" s="87"/>
      <c r="G212" s="87"/>
      <c r="H212" s="87"/>
      <c r="I212" s="87"/>
      <c r="J212" s="87"/>
      <c r="K212" s="87"/>
      <c r="L212" s="87"/>
      <c r="M212" s="360"/>
    </row>
    <row r="213" customFormat="false" ht="12.75" hidden="false" customHeight="true" outlineLevel="0" collapsed="false">
      <c r="A213" s="361"/>
      <c r="B213" s="358"/>
      <c r="C213" s="363"/>
      <c r="D213" s="325"/>
      <c r="E213" s="87"/>
      <c r="F213" s="87"/>
      <c r="G213" s="87"/>
      <c r="H213" s="87"/>
      <c r="I213" s="87"/>
      <c r="J213" s="87"/>
      <c r="K213" s="87"/>
      <c r="L213" s="87"/>
      <c r="M213" s="360"/>
    </row>
    <row r="214" customFormat="false" ht="12.75" hidden="false" customHeight="true" outlineLevel="0" collapsed="false">
      <c r="A214" s="361"/>
      <c r="B214" s="358"/>
      <c r="C214" s="364"/>
      <c r="D214" s="325"/>
      <c r="E214" s="87"/>
      <c r="F214" s="87"/>
      <c r="G214" s="87"/>
      <c r="H214" s="87"/>
      <c r="I214" s="87"/>
      <c r="J214" s="87"/>
      <c r="K214" s="87"/>
      <c r="L214" s="338" t="s">
        <v>483</v>
      </c>
      <c r="M214" s="365" t="n">
        <f aca="false">SUM(M191:M213)</f>
        <v>0</v>
      </c>
    </row>
    <row r="215" customFormat="false" ht="12.75" hidden="false" customHeight="true" outlineLevel="0" collapsed="false">
      <c r="A215" s="366"/>
      <c r="B215" s="367"/>
      <c r="C215" s="341"/>
      <c r="D215" s="341"/>
      <c r="E215" s="341"/>
      <c r="F215" s="341"/>
      <c r="G215" s="341"/>
      <c r="H215" s="341"/>
      <c r="I215" s="341"/>
      <c r="J215" s="341"/>
      <c r="K215" s="341"/>
      <c r="L215" s="341"/>
      <c r="M215" s="342"/>
    </row>
    <row r="216" customFormat="false" ht="12.75" hidden="false" customHeight="true" outlineLevel="0" collapsed="false"/>
    <row r="217" customFormat="false" ht="12.75" hidden="false" customHeight="true" outlineLevel="0" collapsed="false"/>
    <row r="218" customFormat="false" ht="12.75" hidden="false" customHeight="true" outlineLevel="0" collapsed="false">
      <c r="A218" s="368" t="s">
        <v>484</v>
      </c>
      <c r="B218" s="369"/>
      <c r="C218" s="369"/>
      <c r="D218" s="369"/>
      <c r="E218" s="369"/>
      <c r="F218" s="370"/>
      <c r="G218" s="152"/>
      <c r="H218" s="152"/>
      <c r="I218" s="152"/>
      <c r="J218" s="152"/>
      <c r="K218" s="152"/>
      <c r="L218" s="152"/>
      <c r="M218" s="152"/>
      <c r="N218" s="152"/>
    </row>
    <row r="219" customFormat="false" ht="12.75" hidden="false" customHeight="true" outlineLevel="0" collapsed="false">
      <c r="A219" s="371" t="s">
        <v>480</v>
      </c>
      <c r="B219" s="372" t="s">
        <v>321</v>
      </c>
      <c r="C219" s="373" t="s">
        <v>481</v>
      </c>
      <c r="D219" s="374" t="s">
        <v>482</v>
      </c>
      <c r="E219" s="374"/>
      <c r="F219" s="375" t="s">
        <v>474</v>
      </c>
      <c r="G219" s="152"/>
      <c r="H219" s="152"/>
      <c r="I219" s="152"/>
      <c r="J219" s="152"/>
      <c r="K219" s="152"/>
      <c r="L219" s="152"/>
      <c r="M219" s="152"/>
      <c r="N219" s="152"/>
    </row>
    <row r="220" customFormat="false" ht="12.75" hidden="false" customHeight="true" outlineLevel="0" collapsed="false">
      <c r="A220" s="376"/>
      <c r="B220" s="358"/>
      <c r="C220" s="377"/>
      <c r="D220" s="87"/>
      <c r="E220" s="378"/>
      <c r="F220" s="379"/>
      <c r="G220" s="380"/>
      <c r="H220" s="380"/>
      <c r="I220" s="380"/>
      <c r="J220" s="380"/>
      <c r="K220" s="380"/>
      <c r="L220" s="380"/>
      <c r="M220" s="380"/>
      <c r="N220" s="380"/>
    </row>
    <row r="221" customFormat="false" ht="12.75" hidden="false" customHeight="true" outlineLevel="0" collapsed="false">
      <c r="A221" s="376"/>
      <c r="B221" s="358"/>
      <c r="C221" s="152"/>
      <c r="D221" s="381"/>
      <c r="E221" s="378"/>
      <c r="F221" s="382"/>
      <c r="G221" s="380"/>
      <c r="H221" s="380"/>
      <c r="I221" s="380"/>
      <c r="J221" s="380"/>
      <c r="K221" s="380"/>
      <c r="L221" s="380"/>
      <c r="M221" s="380"/>
      <c r="N221" s="380"/>
    </row>
    <row r="222" customFormat="false" ht="12.75" hidden="false" customHeight="true" outlineLevel="0" collapsed="false">
      <c r="A222" s="376"/>
      <c r="B222" s="358"/>
      <c r="C222" s="152"/>
      <c r="D222" s="381"/>
      <c r="E222" s="378"/>
      <c r="F222" s="383"/>
      <c r="G222" s="152"/>
      <c r="H222" s="152"/>
      <c r="I222" s="152"/>
      <c r="J222" s="152"/>
      <c r="K222" s="152"/>
      <c r="L222" s="152"/>
      <c r="M222" s="152"/>
      <c r="N222" s="152"/>
    </row>
    <row r="223" customFormat="false" ht="12.75" hidden="false" customHeight="true" outlineLevel="0" collapsed="false">
      <c r="A223" s="376"/>
      <c r="B223" s="358"/>
      <c r="C223" s="152"/>
      <c r="D223" s="381"/>
      <c r="E223" s="378"/>
      <c r="F223" s="383"/>
      <c r="G223" s="152"/>
      <c r="H223" s="152"/>
      <c r="I223" s="152"/>
      <c r="J223" s="152"/>
      <c r="K223" s="152"/>
      <c r="L223" s="152"/>
      <c r="M223" s="152"/>
      <c r="N223" s="152"/>
    </row>
    <row r="224" customFormat="false" ht="12.75" hidden="false" customHeight="true" outlineLevel="0" collapsed="false">
      <c r="A224" s="376"/>
      <c r="B224" s="358"/>
      <c r="C224" s="152"/>
      <c r="D224" s="381"/>
      <c r="E224" s="378"/>
      <c r="F224" s="383"/>
      <c r="G224" s="152"/>
      <c r="H224" s="152"/>
      <c r="I224" s="152"/>
      <c r="J224" s="152"/>
      <c r="K224" s="152"/>
      <c r="L224" s="152"/>
      <c r="M224" s="152"/>
      <c r="N224" s="152"/>
    </row>
    <row r="225" customFormat="false" ht="12.75" hidden="false" customHeight="true" outlineLevel="0" collapsed="false">
      <c r="A225" s="376"/>
      <c r="B225" s="358"/>
      <c r="C225" s="152"/>
      <c r="D225" s="381"/>
      <c r="E225" s="378"/>
      <c r="F225" s="383"/>
      <c r="G225" s="152"/>
      <c r="H225" s="152"/>
      <c r="I225" s="152"/>
      <c r="J225" s="152"/>
      <c r="K225" s="152"/>
      <c r="L225" s="152"/>
      <c r="M225" s="152"/>
      <c r="N225" s="152"/>
    </row>
    <row r="226" customFormat="false" ht="12.75" hidden="false" customHeight="true" outlineLevel="0" collapsed="false">
      <c r="A226" s="376"/>
      <c r="B226" s="358"/>
      <c r="C226" s="152"/>
      <c r="D226" s="381"/>
      <c r="E226" s="378"/>
      <c r="F226" s="383"/>
      <c r="G226" s="152"/>
      <c r="H226" s="152"/>
      <c r="I226" s="152"/>
      <c r="J226" s="152"/>
      <c r="K226" s="152"/>
      <c r="L226" s="152"/>
      <c r="M226" s="152"/>
      <c r="N226" s="152"/>
    </row>
    <row r="227" customFormat="false" ht="12.75" hidden="false" customHeight="true" outlineLevel="0" collapsed="false">
      <c r="A227" s="376"/>
      <c r="B227" s="358"/>
      <c r="C227" s="152"/>
      <c r="D227" s="381"/>
      <c r="E227" s="378"/>
      <c r="F227" s="383"/>
      <c r="G227" s="152"/>
      <c r="H227" s="152"/>
      <c r="I227" s="152"/>
      <c r="J227" s="152"/>
      <c r="K227" s="152"/>
      <c r="L227" s="152"/>
      <c r="M227" s="152"/>
      <c r="N227" s="152"/>
    </row>
    <row r="228" customFormat="false" ht="12.75" hidden="false" customHeight="true" outlineLevel="0" collapsed="false">
      <c r="A228" s="376"/>
      <c r="B228" s="358"/>
      <c r="C228" s="152"/>
      <c r="D228" s="381"/>
      <c r="E228" s="378"/>
      <c r="F228" s="383"/>
      <c r="G228" s="152"/>
      <c r="H228" s="152"/>
      <c r="I228" s="152"/>
      <c r="J228" s="152"/>
      <c r="K228" s="152"/>
      <c r="L228" s="152"/>
      <c r="M228" s="152"/>
      <c r="N228" s="152"/>
    </row>
    <row r="229" customFormat="false" ht="12.75" hidden="false" customHeight="true" outlineLevel="0" collapsed="false">
      <c r="A229" s="376"/>
      <c r="B229" s="358"/>
      <c r="C229" s="152"/>
      <c r="D229" s="381"/>
      <c r="E229" s="378"/>
      <c r="F229" s="383"/>
      <c r="G229" s="152"/>
      <c r="H229" s="152"/>
      <c r="I229" s="152"/>
      <c r="J229" s="152"/>
      <c r="K229" s="152"/>
      <c r="L229" s="152"/>
      <c r="M229" s="152"/>
      <c r="N229" s="152"/>
    </row>
    <row r="230" customFormat="false" ht="12.75" hidden="false" customHeight="true" outlineLevel="0" collapsed="false">
      <c r="A230" s="376"/>
      <c r="B230" s="358"/>
      <c r="C230" s="152"/>
      <c r="D230" s="381"/>
      <c r="E230" s="378"/>
      <c r="F230" s="383"/>
      <c r="G230" s="152"/>
      <c r="H230" s="152"/>
      <c r="I230" s="152"/>
      <c r="J230" s="152"/>
      <c r="K230" s="152"/>
      <c r="L230" s="152"/>
      <c r="M230" s="152"/>
      <c r="N230" s="152"/>
    </row>
    <row r="231" customFormat="false" ht="12.75" hidden="false" customHeight="true" outlineLevel="0" collapsed="false">
      <c r="A231" s="376"/>
      <c r="B231" s="358"/>
      <c r="C231" s="152"/>
      <c r="D231" s="381"/>
      <c r="E231" s="378"/>
      <c r="F231" s="383"/>
      <c r="G231" s="152"/>
      <c r="H231" s="152"/>
      <c r="I231" s="152"/>
      <c r="J231" s="152"/>
      <c r="K231" s="152"/>
      <c r="L231" s="152"/>
      <c r="M231" s="152"/>
      <c r="N231" s="152"/>
    </row>
    <row r="232" customFormat="false" ht="12.75" hidden="false" customHeight="true" outlineLevel="0" collapsed="false">
      <c r="A232" s="376"/>
      <c r="B232" s="358"/>
      <c r="C232" s="152"/>
      <c r="D232" s="381"/>
      <c r="E232" s="378"/>
      <c r="F232" s="383"/>
      <c r="G232" s="152"/>
      <c r="H232" s="152"/>
      <c r="I232" s="152"/>
      <c r="J232" s="152"/>
      <c r="K232" s="152"/>
      <c r="L232" s="152"/>
      <c r="M232" s="152"/>
      <c r="N232" s="152"/>
    </row>
    <row r="233" customFormat="false" ht="12.75" hidden="false" customHeight="true" outlineLevel="0" collapsed="false">
      <c r="A233" s="376"/>
      <c r="B233" s="358"/>
      <c r="C233" s="152"/>
      <c r="D233" s="381"/>
      <c r="E233" s="378"/>
      <c r="F233" s="383"/>
      <c r="G233" s="152"/>
      <c r="H233" s="152"/>
      <c r="I233" s="152"/>
      <c r="J233" s="152"/>
      <c r="K233" s="152"/>
      <c r="L233" s="152"/>
      <c r="M233" s="152"/>
      <c r="N233" s="152"/>
    </row>
    <row r="234" customFormat="false" ht="12.75" hidden="false" customHeight="true" outlineLevel="0" collapsed="false">
      <c r="A234" s="376"/>
      <c r="B234" s="358"/>
      <c r="C234" s="152"/>
      <c r="D234" s="381"/>
      <c r="E234" s="378"/>
      <c r="F234" s="383"/>
      <c r="G234" s="152"/>
      <c r="H234" s="152"/>
      <c r="I234" s="152"/>
      <c r="J234" s="152"/>
      <c r="K234" s="152"/>
      <c r="L234" s="152"/>
      <c r="M234" s="152"/>
      <c r="N234" s="152"/>
    </row>
    <row r="235" customFormat="false" ht="12.75" hidden="false" customHeight="true" outlineLevel="0" collapsed="false">
      <c r="A235" s="376"/>
      <c r="B235" s="358"/>
      <c r="C235" s="152"/>
      <c r="D235" s="381"/>
      <c r="E235" s="378"/>
      <c r="F235" s="383"/>
      <c r="G235" s="152"/>
      <c r="H235" s="152"/>
      <c r="I235" s="152"/>
      <c r="J235" s="152"/>
      <c r="K235" s="152"/>
      <c r="L235" s="152"/>
      <c r="M235" s="152"/>
      <c r="N235" s="152"/>
    </row>
    <row r="236" customFormat="false" ht="12.75" hidden="false" customHeight="true" outlineLevel="0" collapsed="false">
      <c r="A236" s="376"/>
      <c r="B236" s="358"/>
      <c r="C236" s="152"/>
      <c r="D236" s="381"/>
      <c r="E236" s="378"/>
      <c r="F236" s="383"/>
      <c r="G236" s="152"/>
      <c r="H236" s="152"/>
      <c r="I236" s="152"/>
      <c r="J236" s="152"/>
      <c r="K236" s="152"/>
      <c r="L236" s="152"/>
      <c r="M236" s="152"/>
      <c r="N236" s="152"/>
    </row>
    <row r="237" customFormat="false" ht="12.75" hidden="false" customHeight="true" outlineLevel="0" collapsed="false">
      <c r="A237" s="376"/>
      <c r="B237" s="358"/>
      <c r="C237" s="152"/>
      <c r="D237" s="381"/>
      <c r="E237" s="378"/>
      <c r="F237" s="383"/>
      <c r="G237" s="152"/>
      <c r="H237" s="152"/>
      <c r="I237" s="152"/>
      <c r="J237" s="152"/>
      <c r="K237" s="152"/>
      <c r="L237" s="152"/>
      <c r="M237" s="152"/>
      <c r="N237" s="152"/>
    </row>
    <row r="238" customFormat="false" ht="12.75" hidden="false" customHeight="true" outlineLevel="0" collapsed="false">
      <c r="A238" s="376"/>
      <c r="B238" s="358"/>
      <c r="C238" s="152"/>
      <c r="D238" s="152"/>
      <c r="E238" s="338" t="s">
        <v>485</v>
      </c>
      <c r="F238" s="384" t="n">
        <f aca="false">SUM(F219:F237)</f>
        <v>0</v>
      </c>
      <c r="G238" s="152"/>
      <c r="H238" s="152"/>
      <c r="I238" s="152"/>
      <c r="J238" s="152"/>
      <c r="K238" s="152"/>
      <c r="L238" s="152"/>
      <c r="M238" s="152"/>
      <c r="N238" s="152"/>
    </row>
    <row r="239" customFormat="false" ht="12.75" hidden="false" customHeight="true" outlineLevel="0" collapsed="false">
      <c r="A239" s="385"/>
      <c r="B239" s="386"/>
      <c r="C239" s="387"/>
      <c r="D239" s="387"/>
      <c r="E239" s="388"/>
      <c r="F239" s="389"/>
      <c r="G239" s="152"/>
      <c r="H239" s="152"/>
      <c r="I239" s="152"/>
      <c r="J239" s="152"/>
      <c r="K239" s="152"/>
      <c r="L239" s="152"/>
      <c r="M239" s="152"/>
      <c r="N239" s="152"/>
    </row>
    <row r="240" customFormat="false" ht="12.75" hidden="false" customHeight="true" outlineLevel="0" collapsed="false"/>
  </sheetData>
  <mergeCells count="11">
    <mergeCell ref="S6:T6"/>
    <mergeCell ref="K28:L28"/>
    <mergeCell ref="A41:B41"/>
    <mergeCell ref="AI42:AJ42"/>
    <mergeCell ref="A79:B79"/>
    <mergeCell ref="A121:B121"/>
    <mergeCell ref="B125:D125"/>
    <mergeCell ref="G125:K125"/>
    <mergeCell ref="B164:D164"/>
    <mergeCell ref="E190:L190"/>
    <mergeCell ref="D219:E219"/>
  </mergeCells>
  <printOptions headings="false" gridLines="false" gridLinesSet="true" horizontalCentered="true" verticalCentered="false"/>
  <pageMargins left="0.25" right="0.25" top="0.25" bottom="0.25" header="0.511811023622047" footer="0.25"/>
  <pageSetup paperSize="5" scale="100" fitToWidth="1" fitToHeight="1" pageOrder="downThenOver" orientation="landscape" blackAndWhite="false" draft="false" cellComments="none" horizontalDpi="300" verticalDpi="300" copies="1"/>
  <headerFooter differentFirst="false" differentOddEven="false">
    <oddHeader/>
    <oddFooter>&amp;L&amp;"Times New Roman,Italic"&amp;F/&amp;A  Prepared By: S. Mills (x3548)&amp;R&amp;"Times New Roman,Italic"&amp;D &amp;T</oddFooter>
  </headerFooter>
  <drawing r:id="rId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240"/>
  <sheetViews>
    <sheetView showFormulas="false" showGridLines="false" showRowColHeaders="true" showZeros="true" rightToLeft="false" tabSelected="false" showOutlineSymbols="true" defaultGridColor="true" view="normal" topLeftCell="A1" colorId="64" zoomScale="65" zoomScaleNormal="65" zoomScalePageLayoutView="100" workbookViewId="0">
      <pane xSplit="1" ySplit="5" topLeftCell="B35" activePane="bottomRight" state="frozen"/>
      <selection pane="topLeft" activeCell="A1" activeCellId="0" sqref="A1"/>
      <selection pane="topRight" activeCell="B1" activeCellId="0" sqref="B1"/>
      <selection pane="bottomLeft" activeCell="A35" activeCellId="0" sqref="A35"/>
      <selection pane="bottomRight" activeCell="I56" activeCellId="0" sqref="I56"/>
    </sheetView>
  </sheetViews>
  <sheetFormatPr defaultColWidth="9.13671875" defaultRowHeight="12.75" customHeight="true" zeroHeight="false" outlineLevelRow="0" outlineLevelCol="0"/>
  <cols>
    <col collapsed="false" customWidth="true" hidden="false" outlineLevel="0" max="1" min="1" style="140" width="23.85"/>
    <col collapsed="false" customWidth="true" hidden="false" outlineLevel="0" max="4" min="2" style="140" width="14.85"/>
    <col collapsed="false" customWidth="true" hidden="false" outlineLevel="0" max="5" min="5" style="140" width="17.28"/>
    <col collapsed="false" customWidth="true" hidden="false" outlineLevel="0" max="11" min="6" style="140" width="14.85"/>
    <col collapsed="false" customWidth="true" hidden="false" outlineLevel="0" max="12" min="12" style="140" width="15.28"/>
    <col collapsed="false" customWidth="true" hidden="false" outlineLevel="0" max="17" min="13" style="140" width="14.85"/>
    <col collapsed="false" customWidth="true" hidden="false" outlineLevel="0" max="18" min="18" style="140" width="15.56"/>
    <col collapsed="false" customWidth="true" hidden="false" outlineLevel="0" max="23" min="19" style="140" width="14.85"/>
    <col collapsed="false" customWidth="true" hidden="false" outlineLevel="0" max="24" min="24" style="140" width="15.41"/>
    <col collapsed="false" customWidth="true" hidden="false" outlineLevel="0" max="33" min="25" style="140" width="14.85"/>
    <col collapsed="false" customWidth="true" hidden="false" outlineLevel="0" max="34" min="34" style="140" width="2.7"/>
    <col collapsed="false" customWidth="true" hidden="false" outlineLevel="0" max="35" min="35" style="140" width="15.13"/>
    <col collapsed="false" customWidth="true" hidden="false" outlineLevel="0" max="36" min="36" style="140" width="16.13"/>
    <col collapsed="false" customWidth="true" hidden="false" outlineLevel="0" max="37" min="37" style="140" width="14.56"/>
    <col collapsed="false" customWidth="false" hidden="false" outlineLevel="0" max="38" min="38" style="140" width="9.14"/>
    <col collapsed="false" customWidth="true" hidden="false" outlineLevel="0" max="39" min="39" style="140" width="13.28"/>
    <col collapsed="false" customWidth="true" hidden="false" outlineLevel="0" max="40" min="40" style="140" width="11.56"/>
    <col collapsed="false" customWidth="true" hidden="false" outlineLevel="0" max="41" min="41" style="140" width="14.56"/>
    <col collapsed="false" customWidth="false" hidden="false" outlineLevel="0" max="257" min="42" style="140" width="9.14"/>
  </cols>
  <sheetData>
    <row r="1" customFormat="false" ht="12.75" hidden="false" customHeight="true" outlineLevel="0" collapsed="false">
      <c r="D1" s="8"/>
      <c r="E1" s="8"/>
      <c r="F1" s="8"/>
      <c r="G1" s="8"/>
      <c r="H1" s="8"/>
      <c r="I1" s="8"/>
      <c r="J1" s="8"/>
      <c r="K1" s="8"/>
      <c r="L1" s="8"/>
      <c r="M1" s="8"/>
      <c r="N1" s="8"/>
      <c r="O1" s="8"/>
    </row>
    <row r="2" customFormat="false" ht="12.75" hidden="false" customHeight="true" outlineLevel="0" collapsed="false">
      <c r="A2" s="183" t="s">
        <v>326</v>
      </c>
      <c r="D2" s="8"/>
      <c r="E2" s="8"/>
      <c r="F2" s="8"/>
      <c r="G2" s="8"/>
      <c r="H2" s="8"/>
      <c r="I2" s="8"/>
      <c r="J2" s="8"/>
      <c r="K2" s="8"/>
      <c r="L2" s="8"/>
      <c r="M2" s="8"/>
      <c r="N2" s="8"/>
      <c r="O2" s="8"/>
    </row>
    <row r="3" customFormat="false" ht="12.75" hidden="false" customHeight="true" outlineLevel="0" collapsed="false">
      <c r="A3" s="187" t="s">
        <v>327</v>
      </c>
      <c r="B3" s="188" t="s">
        <v>499</v>
      </c>
      <c r="C3" s="189"/>
      <c r="D3" s="8"/>
      <c r="E3" s="8"/>
      <c r="F3" s="8"/>
      <c r="G3" s="8"/>
      <c r="H3" s="8"/>
      <c r="I3" s="8"/>
      <c r="J3" s="8"/>
      <c r="K3" s="8"/>
      <c r="L3" s="8"/>
      <c r="M3" s="8"/>
      <c r="N3" s="8"/>
      <c r="O3" s="8"/>
    </row>
    <row r="4" customFormat="false" ht="12.75" hidden="false" customHeight="true" outlineLevel="0" collapsed="false">
      <c r="A4" s="187" t="s">
        <v>330</v>
      </c>
      <c r="B4" s="392" t="n">
        <f aca="false">'Roll-1'!B4</f>
        <v>36982</v>
      </c>
      <c r="D4" s="8"/>
      <c r="E4" s="8"/>
      <c r="F4" s="8"/>
      <c r="G4" s="8"/>
      <c r="H4" s="8"/>
      <c r="I4" s="8"/>
      <c r="J4" s="191" t="s">
        <v>331</v>
      </c>
      <c r="K4" s="8"/>
      <c r="L4" s="8"/>
      <c r="M4" s="8"/>
      <c r="N4" s="8"/>
      <c r="O4" s="8"/>
    </row>
    <row r="5" customFormat="false" ht="12.75" hidden="false" customHeight="true" outlineLevel="0" collapsed="false">
      <c r="A5" s="187" t="s">
        <v>332</v>
      </c>
      <c r="B5" s="393" t="n">
        <f aca="false">'Roll-1'!B5</f>
        <v>37005</v>
      </c>
      <c r="C5" s="469"/>
      <c r="J5" s="193" t="s">
        <v>333</v>
      </c>
      <c r="V5" s="87"/>
      <c r="W5" s="87"/>
      <c r="X5" s="87"/>
      <c r="Y5" s="87"/>
      <c r="Z5" s="87"/>
      <c r="AA5" s="87"/>
    </row>
    <row r="6" customFormat="false" ht="12.75" hidden="false" customHeight="true" outlineLevel="0" collapsed="false">
      <c r="A6" s="187" t="s">
        <v>334</v>
      </c>
      <c r="B6" s="467" t="n">
        <v>0</v>
      </c>
      <c r="C6" s="469"/>
      <c r="J6" s="193" t="s">
        <v>335</v>
      </c>
      <c r="K6" s="195" t="s">
        <v>336</v>
      </c>
      <c r="L6" s="196"/>
      <c r="M6" s="196"/>
      <c r="N6" s="196"/>
      <c r="O6" s="196"/>
      <c r="P6" s="196"/>
      <c r="Q6" s="196"/>
      <c r="R6" s="197"/>
      <c r="S6" s="22" t="s">
        <v>337</v>
      </c>
      <c r="T6" s="22"/>
      <c r="V6" s="195" t="s">
        <v>338</v>
      </c>
      <c r="W6" s="196"/>
      <c r="X6" s="196"/>
      <c r="Y6" s="196"/>
      <c r="Z6" s="196"/>
      <c r="AA6" s="197"/>
    </row>
    <row r="7" customFormat="false" ht="12.75" hidden="false" customHeight="true" outlineLevel="0" collapsed="false">
      <c r="J7" s="193" t="s">
        <v>339</v>
      </c>
      <c r="K7" s="200"/>
      <c r="L7" s="201" t="s">
        <v>340</v>
      </c>
      <c r="M7" s="201" t="s">
        <v>340</v>
      </c>
      <c r="N7" s="201" t="s">
        <v>340</v>
      </c>
      <c r="O7" s="201" t="s">
        <v>340</v>
      </c>
      <c r="P7" s="201" t="s">
        <v>340</v>
      </c>
      <c r="Q7" s="201" t="s">
        <v>340</v>
      </c>
      <c r="R7" s="202" t="s">
        <v>174</v>
      </c>
      <c r="S7" s="203" t="s">
        <v>341</v>
      </c>
      <c r="T7" s="203" t="s">
        <v>342</v>
      </c>
      <c r="V7" s="204" t="s">
        <v>343</v>
      </c>
      <c r="W7" s="87"/>
      <c r="X7" s="87"/>
      <c r="Y7" s="87"/>
      <c r="Z7" s="87"/>
      <c r="AA7" s="118"/>
    </row>
    <row r="8" customFormat="false" ht="12.75" hidden="false" customHeight="true" outlineLevel="0" collapsed="false">
      <c r="A8" s="205" t="s">
        <v>344</v>
      </c>
      <c r="C8" s="207" t="s">
        <v>523</v>
      </c>
      <c r="D8" s="207" t="s">
        <v>524</v>
      </c>
      <c r="E8" s="207" t="s">
        <v>345</v>
      </c>
      <c r="G8" s="142" t="s">
        <v>346</v>
      </c>
      <c r="H8" s="142"/>
      <c r="J8" s="208" t="s">
        <v>347</v>
      </c>
      <c r="K8" s="209" t="s">
        <v>348</v>
      </c>
      <c r="L8" s="87"/>
      <c r="M8" s="87"/>
      <c r="N8" s="87"/>
      <c r="O8" s="87"/>
      <c r="P8" s="87"/>
      <c r="Q8" s="72"/>
      <c r="R8" s="118"/>
      <c r="V8" s="204" t="s">
        <v>349</v>
      </c>
      <c r="W8" s="87"/>
      <c r="X8" s="87"/>
      <c r="Y8" s="87"/>
      <c r="Z8" s="87"/>
      <c r="AA8" s="118"/>
    </row>
    <row r="9" customFormat="false" ht="12.75" hidden="false" customHeight="true" outlineLevel="0" collapsed="false">
      <c r="A9" s="140" t="s">
        <v>350</v>
      </c>
      <c r="C9" s="212" t="n">
        <v>0</v>
      </c>
      <c r="D9" s="470" t="n">
        <f aca="false">E9-C9</f>
        <v>0</v>
      </c>
      <c r="E9" s="212" t="n">
        <v>0</v>
      </c>
      <c r="F9" s="8" t="s">
        <v>351</v>
      </c>
      <c r="G9" s="140" t="s">
        <v>352</v>
      </c>
      <c r="J9" s="213" t="n">
        <v>0</v>
      </c>
      <c r="K9" s="204" t="s">
        <v>353</v>
      </c>
      <c r="L9" s="150" t="n">
        <f aca="false">+J9*10000</f>
        <v>0</v>
      </c>
      <c r="M9" s="150" t="n">
        <v>0</v>
      </c>
      <c r="N9" s="150" t="n">
        <v>0</v>
      </c>
      <c r="O9" s="150" t="n">
        <v>0</v>
      </c>
      <c r="P9" s="150" t="n">
        <v>0</v>
      </c>
      <c r="Q9" s="150" t="n">
        <v>0</v>
      </c>
      <c r="R9" s="214" t="n">
        <f aca="false">SUM(L9:Q9)</f>
        <v>0</v>
      </c>
      <c r="S9" s="215" t="n">
        <f aca="false">IF(R9&gt;=0,R9/1000000,0)</f>
        <v>0</v>
      </c>
      <c r="T9" s="215" t="n">
        <f aca="false">IF(R9&gt;=0,0,R9/1000000)</f>
        <v>0</v>
      </c>
      <c r="V9" s="204"/>
      <c r="W9" s="87"/>
      <c r="X9" s="87"/>
      <c r="Y9" s="87"/>
      <c r="Z9" s="87"/>
      <c r="AA9" s="118"/>
      <c r="AI9" s="150"/>
    </row>
    <row r="10" customFormat="false" ht="12.75" hidden="false" customHeight="true" outlineLevel="0" collapsed="false">
      <c r="A10" s="140" t="s">
        <v>354</v>
      </c>
      <c r="E10" s="216" t="n">
        <v>0</v>
      </c>
      <c r="F10" s="8" t="s">
        <v>351</v>
      </c>
      <c r="G10" s="140" t="s">
        <v>352</v>
      </c>
      <c r="J10" s="213" t="n">
        <v>0</v>
      </c>
      <c r="K10" s="204" t="s">
        <v>355</v>
      </c>
      <c r="L10" s="150" t="n">
        <f aca="false">+J10*10000</f>
        <v>0</v>
      </c>
      <c r="M10" s="150" t="n">
        <v>0</v>
      </c>
      <c r="N10" s="150" t="n">
        <v>0</v>
      </c>
      <c r="O10" s="150" t="n">
        <v>0</v>
      </c>
      <c r="P10" s="150" t="n">
        <v>0</v>
      </c>
      <c r="Q10" s="150" t="n">
        <v>0</v>
      </c>
      <c r="R10" s="214" t="n">
        <f aca="false">SUM(L10:Q10)</f>
        <v>0</v>
      </c>
      <c r="S10" s="215" t="n">
        <f aca="false">IF(R10&gt;=0,R10/1000000,0)</f>
        <v>0</v>
      </c>
      <c r="T10" s="215" t="n">
        <f aca="false">IF(R10&gt;=0,0,R10/1000000)</f>
        <v>0</v>
      </c>
      <c r="V10" s="204" t="s">
        <v>356</v>
      </c>
      <c r="W10" s="87"/>
      <c r="X10" s="87"/>
      <c r="Y10" s="87"/>
      <c r="Z10" s="87"/>
      <c r="AA10" s="118"/>
    </row>
    <row r="11" customFormat="false" ht="12.75" hidden="false" customHeight="true" outlineLevel="0" collapsed="false">
      <c r="A11" s="140" t="s">
        <v>357</v>
      </c>
      <c r="E11" s="216" t="n">
        <v>0</v>
      </c>
      <c r="F11" s="8" t="s">
        <v>351</v>
      </c>
      <c r="G11" s="140" t="s">
        <v>358</v>
      </c>
      <c r="J11" s="213" t="n">
        <v>0</v>
      </c>
      <c r="K11" s="204" t="s">
        <v>359</v>
      </c>
      <c r="L11" s="150" t="n">
        <f aca="false">+J11*10000</f>
        <v>0</v>
      </c>
      <c r="M11" s="150" t="n">
        <v>0</v>
      </c>
      <c r="N11" s="150" t="n">
        <v>0</v>
      </c>
      <c r="O11" s="150" t="n">
        <v>0</v>
      </c>
      <c r="P11" s="150" t="n">
        <v>0</v>
      </c>
      <c r="Q11" s="150" t="n">
        <v>0</v>
      </c>
      <c r="R11" s="214" t="n">
        <f aca="false">SUM(L11:Q11)</f>
        <v>0</v>
      </c>
      <c r="S11" s="215" t="n">
        <f aca="false">IF(R11&gt;=0,R11/1000000,0)</f>
        <v>0</v>
      </c>
      <c r="T11" s="215" t="n">
        <f aca="false">IF(R11&gt;=0,0,R11/1000000)</f>
        <v>0</v>
      </c>
      <c r="V11" s="204" t="s">
        <v>360</v>
      </c>
      <c r="W11" s="87"/>
      <c r="X11" s="87"/>
      <c r="Y11" s="87"/>
      <c r="Z11" s="87"/>
      <c r="AA11" s="118"/>
    </row>
    <row r="12" customFormat="false" ht="12.75" hidden="false" customHeight="true" outlineLevel="0" collapsed="false">
      <c r="A12" s="140" t="s">
        <v>361</v>
      </c>
      <c r="E12" s="216" t="n">
        <v>0</v>
      </c>
      <c r="F12" s="8" t="s">
        <v>351</v>
      </c>
      <c r="G12" s="140" t="s">
        <v>362</v>
      </c>
      <c r="J12" s="213"/>
      <c r="K12" s="204" t="s">
        <v>363</v>
      </c>
      <c r="L12" s="150" t="n">
        <f aca="false">+J12*10000</f>
        <v>0</v>
      </c>
      <c r="M12" s="150" t="n">
        <v>0</v>
      </c>
      <c r="N12" s="150" t="n">
        <v>0</v>
      </c>
      <c r="O12" s="150" t="n">
        <v>0</v>
      </c>
      <c r="P12" s="150" t="n">
        <v>0</v>
      </c>
      <c r="Q12" s="150" t="n">
        <v>0</v>
      </c>
      <c r="R12" s="214" t="n">
        <f aca="false">SUM(L12:Q12)</f>
        <v>0</v>
      </c>
      <c r="S12" s="215" t="n">
        <f aca="false">IF(R12&gt;=0,R12/1000000,0)</f>
        <v>0</v>
      </c>
      <c r="T12" s="215" t="n">
        <f aca="false">IF(R12&gt;=0,0,R12/1000000)</f>
        <v>0</v>
      </c>
      <c r="V12" s="204"/>
      <c r="W12" s="87"/>
      <c r="X12" s="87"/>
      <c r="Y12" s="87"/>
      <c r="Z12" s="87"/>
      <c r="AA12" s="118"/>
      <c r="AK12" s="150"/>
    </row>
    <row r="13" customFormat="false" ht="12.75" hidden="false" customHeight="true" outlineLevel="0" collapsed="false">
      <c r="A13" s="140" t="s">
        <v>364</v>
      </c>
      <c r="E13" s="216" t="n">
        <v>0</v>
      </c>
      <c r="F13" s="8" t="s">
        <v>351</v>
      </c>
      <c r="J13" s="208" t="s">
        <v>333</v>
      </c>
      <c r="K13" s="204"/>
      <c r="L13" s="87"/>
      <c r="M13" s="87"/>
      <c r="N13" s="87"/>
      <c r="O13" s="87"/>
      <c r="P13" s="87"/>
      <c r="Q13" s="87"/>
      <c r="R13" s="118"/>
      <c r="S13" s="217"/>
      <c r="T13" s="217"/>
      <c r="V13" s="204" t="s">
        <v>365</v>
      </c>
      <c r="W13" s="87"/>
      <c r="X13" s="87"/>
      <c r="Y13" s="22" t="s">
        <v>366</v>
      </c>
      <c r="Z13" s="87"/>
      <c r="AA13" s="118"/>
      <c r="AK13" s="150"/>
    </row>
    <row r="14" customFormat="false" ht="12.75" hidden="false" customHeight="true" outlineLevel="0" collapsed="false">
      <c r="A14" s="140" t="s">
        <v>367</v>
      </c>
      <c r="E14" s="218" t="n">
        <f aca="false">+E159</f>
        <v>0</v>
      </c>
      <c r="F14" s="140" t="s">
        <v>368</v>
      </c>
      <c r="J14" s="208" t="s">
        <v>369</v>
      </c>
      <c r="K14" s="204" t="s">
        <v>370</v>
      </c>
      <c r="L14" s="219" t="n">
        <f aca="false">SUM(L9:L13)/1000000</f>
        <v>0</v>
      </c>
      <c r="M14" s="219" t="n">
        <f aca="false">SUM(M9:M13)/1000000</f>
        <v>0</v>
      </c>
      <c r="N14" s="219" t="n">
        <f aca="false">SUM(N9:N13)/1000000</f>
        <v>0</v>
      </c>
      <c r="O14" s="219" t="n">
        <f aca="false">SUM(O9:O13)/1000000</f>
        <v>0</v>
      </c>
      <c r="P14" s="219" t="n">
        <f aca="false">SUM(P9:P13)/1000000</f>
        <v>0</v>
      </c>
      <c r="Q14" s="219" t="n">
        <f aca="false">SUM(Q9:Q13)/1000000</f>
        <v>0</v>
      </c>
      <c r="R14" s="220" t="n">
        <f aca="false">SUM(R9:R12)/1000000</f>
        <v>0</v>
      </c>
      <c r="S14" s="219" t="n">
        <f aca="false">SUM(S9:S13)</f>
        <v>0</v>
      </c>
      <c r="T14" s="219" t="n">
        <f aca="false">SUM(T9:T13)</f>
        <v>0</v>
      </c>
      <c r="V14" s="204"/>
      <c r="W14" s="87"/>
      <c r="X14" s="87"/>
      <c r="Y14" s="22" t="s">
        <v>371</v>
      </c>
      <c r="Z14" s="87"/>
      <c r="AA14" s="118"/>
    </row>
    <row r="15" customFormat="false" ht="12.75" hidden="false" customHeight="true" outlineLevel="0" collapsed="false">
      <c r="A15" s="140" t="s">
        <v>372</v>
      </c>
      <c r="E15" s="218" t="n">
        <f aca="false">+L159</f>
        <v>0</v>
      </c>
      <c r="F15" s="140" t="s">
        <v>368</v>
      </c>
      <c r="J15" s="208" t="s">
        <v>347</v>
      </c>
      <c r="K15" s="204" t="s">
        <v>373</v>
      </c>
      <c r="L15" s="40" t="n">
        <v>0</v>
      </c>
      <c r="M15" s="40" t="n">
        <v>0</v>
      </c>
      <c r="N15" s="40" t="n">
        <v>0</v>
      </c>
      <c r="O15" s="40" t="n">
        <v>0</v>
      </c>
      <c r="P15" s="40" t="n">
        <v>0</v>
      </c>
      <c r="Q15" s="40" t="n">
        <v>0</v>
      </c>
      <c r="R15" s="221" t="n">
        <f aca="false">IF(R16=0,0,R17/R16)</f>
        <v>0</v>
      </c>
      <c r="S15" s="222" t="str">
        <f aca="false">IF(SUM(S14:T14)-R14=0,"-",SUM(S14:T14)-R14)</f>
        <v>-</v>
      </c>
      <c r="T15" s="217"/>
      <c r="V15" s="204"/>
      <c r="W15" s="22" t="s">
        <v>374</v>
      </c>
      <c r="X15" s="22" t="s">
        <v>375</v>
      </c>
      <c r="Y15" s="28" t="s">
        <v>376</v>
      </c>
      <c r="Z15" s="87"/>
      <c r="AA15" s="118"/>
    </row>
    <row r="16" customFormat="false" ht="12.75" hidden="false" customHeight="true" outlineLevel="0" collapsed="false">
      <c r="A16" s="140" t="s">
        <v>377</v>
      </c>
      <c r="E16" s="218" t="n">
        <f aca="false">+E185</f>
        <v>0</v>
      </c>
      <c r="F16" s="140" t="s">
        <v>368</v>
      </c>
      <c r="I16" s="223"/>
      <c r="J16" s="213" t="n">
        <v>0</v>
      </c>
      <c r="K16" s="204" t="s">
        <v>378</v>
      </c>
      <c r="L16" s="224" t="n">
        <f aca="false">+J16/100</f>
        <v>0</v>
      </c>
      <c r="M16" s="224" t="n">
        <v>0</v>
      </c>
      <c r="N16" s="224" t="n">
        <v>0</v>
      </c>
      <c r="O16" s="224" t="n">
        <v>0</v>
      </c>
      <c r="P16" s="224" t="n">
        <v>0</v>
      </c>
      <c r="Q16" s="224" t="n">
        <v>0</v>
      </c>
      <c r="R16" s="396" t="n">
        <f aca="false">SUM(L16:Q16)</f>
        <v>0</v>
      </c>
      <c r="S16" s="226"/>
      <c r="T16" s="217"/>
      <c r="U16" s="87"/>
      <c r="V16" s="204" t="s">
        <v>379</v>
      </c>
      <c r="W16" s="87" t="n">
        <v>0</v>
      </c>
      <c r="X16" s="87" t="n">
        <v>0</v>
      </c>
      <c r="Y16" s="87" t="n">
        <f aca="false">(X16-W16)/1000000</f>
        <v>0</v>
      </c>
      <c r="Z16" s="87"/>
      <c r="AA16" s="118"/>
      <c r="AB16" s="87"/>
      <c r="AC16" s="87"/>
      <c r="AD16" s="87"/>
      <c r="AE16" s="87"/>
      <c r="AF16" s="87"/>
      <c r="AG16" s="87"/>
      <c r="AH16" s="87"/>
      <c r="AI16" s="87"/>
      <c r="AJ16" s="87"/>
      <c r="AK16" s="87"/>
    </row>
    <row r="17" customFormat="false" ht="12.75" hidden="false" customHeight="true" outlineLevel="0" collapsed="false">
      <c r="E17" s="218"/>
      <c r="I17" s="223"/>
      <c r="J17" s="223"/>
      <c r="K17" s="227"/>
      <c r="L17" s="228" t="n">
        <f aca="false">SUM(L15*L16)</f>
        <v>0</v>
      </c>
      <c r="M17" s="228" t="n">
        <f aca="false">SUM(M15*M16)</f>
        <v>0</v>
      </c>
      <c r="N17" s="228" t="n">
        <f aca="false">SUM(N15*N16)</f>
        <v>0</v>
      </c>
      <c r="O17" s="228" t="n">
        <f aca="false">SUM(O15*O16)</f>
        <v>0</v>
      </c>
      <c r="P17" s="228" t="n">
        <f aca="false">SUM(P15*P16)</f>
        <v>0</v>
      </c>
      <c r="Q17" s="228" t="n">
        <f aca="false">SUM(Q15*Q16)</f>
        <v>0</v>
      </c>
      <c r="R17" s="229" t="n">
        <f aca="false">SUM(L17:Q17)</f>
        <v>0</v>
      </c>
      <c r="S17" s="0"/>
      <c r="T17" s="0"/>
      <c r="U17" s="87"/>
      <c r="V17" s="204" t="s">
        <v>380</v>
      </c>
      <c r="W17" s="87" t="n">
        <v>0</v>
      </c>
      <c r="X17" s="87" t="n">
        <v>0</v>
      </c>
      <c r="Y17" s="87" t="n">
        <f aca="false">(X17-W17)/1000000</f>
        <v>0</v>
      </c>
      <c r="Z17" s="87"/>
      <c r="AA17" s="118"/>
      <c r="AB17" s="87"/>
      <c r="AC17" s="87"/>
      <c r="AD17" s="87"/>
      <c r="AE17" s="87"/>
      <c r="AF17" s="87"/>
      <c r="AG17" s="87"/>
      <c r="AH17" s="87"/>
      <c r="AI17" s="87"/>
      <c r="AJ17" s="87"/>
      <c r="AK17" s="87"/>
    </row>
    <row r="18" customFormat="false" ht="12.75" hidden="false" customHeight="true" outlineLevel="0" collapsed="false">
      <c r="E18" s="218"/>
      <c r="I18" s="223"/>
      <c r="J18" s="223"/>
      <c r="K18" s="209" t="s">
        <v>381</v>
      </c>
      <c r="L18" s="87"/>
      <c r="M18" s="87"/>
      <c r="N18" s="87"/>
      <c r="O18" s="87"/>
      <c r="P18" s="87"/>
      <c r="Q18" s="72"/>
      <c r="R18" s="118"/>
      <c r="S18" s="215"/>
      <c r="T18" s="215"/>
      <c r="U18" s="87"/>
      <c r="V18" s="204" t="s">
        <v>382</v>
      </c>
      <c r="W18" s="87" t="n">
        <f aca="false">W16+W17</f>
        <v>0</v>
      </c>
      <c r="X18" s="87" t="n">
        <f aca="false">X16+X17</f>
        <v>0</v>
      </c>
      <c r="Y18" s="87" t="n">
        <f aca="false">Y16+Y17</f>
        <v>0</v>
      </c>
      <c r="Z18" s="87"/>
      <c r="AA18" s="118"/>
      <c r="AB18" s="87"/>
      <c r="AC18" s="87"/>
      <c r="AD18" s="87"/>
      <c r="AE18" s="87"/>
      <c r="AF18" s="87"/>
      <c r="AG18" s="87"/>
      <c r="AH18" s="87"/>
      <c r="AI18" s="87"/>
      <c r="AJ18" s="87"/>
      <c r="AK18" s="87"/>
    </row>
    <row r="19" customFormat="false" ht="12.75" hidden="false" customHeight="true" outlineLevel="0" collapsed="false">
      <c r="A19" s="142" t="s">
        <v>186</v>
      </c>
      <c r="E19" s="230" t="n">
        <f aca="false">SUM(E9:E16)</f>
        <v>0</v>
      </c>
      <c r="I19" s="87"/>
      <c r="J19" s="87"/>
      <c r="K19" s="204" t="s">
        <v>353</v>
      </c>
      <c r="L19" s="150" t="n">
        <v>0</v>
      </c>
      <c r="M19" s="150" t="n">
        <v>0</v>
      </c>
      <c r="N19" s="150" t="n">
        <v>0</v>
      </c>
      <c r="O19" s="150" t="n">
        <v>0</v>
      </c>
      <c r="P19" s="150" t="n">
        <v>0</v>
      </c>
      <c r="Q19" s="150" t="n">
        <v>0</v>
      </c>
      <c r="R19" s="214" t="n">
        <f aca="false">SUM(L19:Q19)</f>
        <v>0</v>
      </c>
      <c r="S19" s="215" t="n">
        <f aca="false">IF(R19&gt;=0,R19/1000000,0)</f>
        <v>0</v>
      </c>
      <c r="T19" s="215" t="n">
        <f aca="false">IF(R19&gt;=0,0,R19/1000000)</f>
        <v>0</v>
      </c>
      <c r="U19" s="87"/>
      <c r="V19" s="204"/>
      <c r="W19" s="87"/>
      <c r="X19" s="87"/>
      <c r="Y19" s="87"/>
      <c r="Z19" s="87"/>
      <c r="AA19" s="118"/>
      <c r="AB19" s="87"/>
      <c r="AC19" s="87"/>
      <c r="AD19" s="87"/>
      <c r="AE19" s="87"/>
      <c r="AF19" s="87"/>
      <c r="AG19" s="87"/>
      <c r="AH19" s="87"/>
      <c r="AI19" s="150"/>
      <c r="AJ19" s="87"/>
      <c r="AK19" s="87"/>
    </row>
    <row r="20" customFormat="false" ht="12.75" hidden="false" customHeight="true" outlineLevel="0" collapsed="false">
      <c r="I20" s="87"/>
      <c r="J20" s="87"/>
      <c r="K20" s="204" t="s">
        <v>355</v>
      </c>
      <c r="L20" s="150" t="n">
        <v>0</v>
      </c>
      <c r="M20" s="150" t="n">
        <v>0</v>
      </c>
      <c r="N20" s="150" t="n">
        <v>0</v>
      </c>
      <c r="O20" s="150" t="n">
        <v>0</v>
      </c>
      <c r="P20" s="150" t="n">
        <v>0</v>
      </c>
      <c r="Q20" s="150" t="n">
        <v>0</v>
      </c>
      <c r="R20" s="214" t="n">
        <f aca="false">SUM(L20:Q20)</f>
        <v>0</v>
      </c>
      <c r="S20" s="215" t="n">
        <f aca="false">IF(R20&gt;=0,R20/1000000,0)</f>
        <v>0</v>
      </c>
      <c r="T20" s="215" t="n">
        <f aca="false">IF(R20&gt;=0,0,R20/1000000)</f>
        <v>0</v>
      </c>
      <c r="U20" s="87"/>
      <c r="V20" s="204" t="s">
        <v>383</v>
      </c>
      <c r="W20" s="87"/>
      <c r="X20" s="87"/>
      <c r="Y20" s="87"/>
      <c r="Z20" s="87" t="n">
        <f aca="false">SUM(E19)</f>
        <v>0</v>
      </c>
      <c r="AA20" s="118"/>
      <c r="AB20" s="87"/>
      <c r="AC20" s="87"/>
      <c r="AD20" s="87"/>
      <c r="AE20" s="87"/>
      <c r="AF20" s="87"/>
      <c r="AG20" s="87"/>
      <c r="AH20" s="87"/>
      <c r="AI20" s="150"/>
      <c r="AJ20" s="87"/>
      <c r="AK20" s="87"/>
    </row>
    <row r="21" customFormat="false" ht="12.75" hidden="false" customHeight="true" outlineLevel="0" collapsed="false">
      <c r="A21" s="205" t="s">
        <v>384</v>
      </c>
      <c r="I21" s="87"/>
      <c r="J21" s="87"/>
      <c r="K21" s="204" t="s">
        <v>359</v>
      </c>
      <c r="L21" s="150" t="n">
        <v>0</v>
      </c>
      <c r="M21" s="150" t="n">
        <v>0</v>
      </c>
      <c r="N21" s="150" t="n">
        <v>0</v>
      </c>
      <c r="O21" s="150" t="n">
        <v>0</v>
      </c>
      <c r="P21" s="150" t="n">
        <v>0</v>
      </c>
      <c r="Q21" s="150" t="n">
        <v>0</v>
      </c>
      <c r="R21" s="214" t="n">
        <f aca="false">SUM(L21:Q21)</f>
        <v>0</v>
      </c>
      <c r="S21" s="215" t="n">
        <f aca="false">IF(R21&gt;=0,R21/1000000,0)</f>
        <v>0</v>
      </c>
      <c r="T21" s="215" t="n">
        <f aca="false">IF(R21&gt;=0,0,R21/1000000)</f>
        <v>0</v>
      </c>
      <c r="U21" s="72"/>
      <c r="V21" s="231"/>
      <c r="W21" s="232"/>
      <c r="X21" s="232"/>
      <c r="Y21" s="232"/>
      <c r="Z21" s="232"/>
      <c r="AA21" s="233"/>
      <c r="AB21" s="72"/>
      <c r="AC21" s="72"/>
      <c r="AD21" s="72"/>
      <c r="AE21" s="72"/>
      <c r="AF21" s="72"/>
      <c r="AG21" s="72"/>
      <c r="AH21" s="72"/>
      <c r="AI21" s="9"/>
      <c r="AJ21" s="87"/>
      <c r="AK21" s="87"/>
    </row>
    <row r="22" customFormat="false" ht="12.75" hidden="false" customHeight="true" outlineLevel="0" collapsed="false">
      <c r="A22" s="140" t="s">
        <v>385</v>
      </c>
      <c r="E22" s="234" t="n">
        <v>0</v>
      </c>
      <c r="F22" s="8" t="s">
        <v>351</v>
      </c>
      <c r="G22" s="87"/>
      <c r="I22" s="87"/>
      <c r="J22" s="87"/>
      <c r="K22" s="204" t="s">
        <v>363</v>
      </c>
      <c r="L22" s="150" t="n">
        <v>0</v>
      </c>
      <c r="M22" s="150" t="n">
        <v>0</v>
      </c>
      <c r="N22" s="150" t="n">
        <v>0</v>
      </c>
      <c r="O22" s="150" t="n">
        <v>0</v>
      </c>
      <c r="P22" s="150" t="n">
        <v>0</v>
      </c>
      <c r="Q22" s="150" t="n">
        <v>0</v>
      </c>
      <c r="R22" s="214" t="n">
        <f aca="false">SUM(L22:Q22)</f>
        <v>0</v>
      </c>
      <c r="S22" s="215" t="n">
        <f aca="false">IF(R22&gt;=0,R22/1000000,0)</f>
        <v>0</v>
      </c>
      <c r="T22" s="215" t="n">
        <f aca="false">IF(R22&gt;=0,0,R22/1000000)</f>
        <v>0</v>
      </c>
      <c r="U22" s="87"/>
      <c r="V22" s="87"/>
      <c r="W22" s="87"/>
      <c r="X22" s="87"/>
      <c r="Y22" s="87"/>
      <c r="Z22" s="87"/>
      <c r="AA22" s="87"/>
      <c r="AB22" s="87"/>
      <c r="AC22" s="87"/>
      <c r="AD22" s="87"/>
      <c r="AE22" s="87"/>
      <c r="AF22" s="87"/>
      <c r="AG22" s="87"/>
      <c r="AH22" s="87"/>
      <c r="AI22" s="9"/>
      <c r="AJ22" s="87"/>
      <c r="AK22" s="87"/>
    </row>
    <row r="23" customFormat="false" ht="12.75" hidden="false" customHeight="true" outlineLevel="0" collapsed="false">
      <c r="A23" s="140" t="s">
        <v>386</v>
      </c>
      <c r="E23" s="216" t="n">
        <f aca="false">B63</f>
        <v>0</v>
      </c>
      <c r="F23" s="8" t="s">
        <v>351</v>
      </c>
      <c r="G23" s="87"/>
      <c r="I23" s="87"/>
      <c r="J23" s="87"/>
      <c r="K23" s="204"/>
      <c r="L23" s="87"/>
      <c r="M23" s="87"/>
      <c r="N23" s="87"/>
      <c r="O23" s="87"/>
      <c r="P23" s="87"/>
      <c r="Q23" s="87"/>
      <c r="R23" s="118"/>
      <c r="S23" s="217"/>
      <c r="T23" s="217"/>
      <c r="U23" s="87"/>
      <c r="V23" s="87"/>
      <c r="W23" s="87"/>
      <c r="X23" s="87"/>
      <c r="Y23" s="87"/>
      <c r="Z23" s="87"/>
      <c r="AA23" s="87"/>
      <c r="AB23" s="87"/>
      <c r="AC23" s="87"/>
      <c r="AD23" s="87"/>
      <c r="AE23" s="87"/>
      <c r="AF23" s="87"/>
      <c r="AG23" s="87"/>
      <c r="AH23" s="87"/>
      <c r="AI23" s="9"/>
      <c r="AJ23" s="87"/>
      <c r="AK23" s="87"/>
    </row>
    <row r="24" customFormat="false" ht="12.75" hidden="false" customHeight="true" outlineLevel="0" collapsed="false">
      <c r="A24" s="140" t="s">
        <v>387</v>
      </c>
      <c r="E24" s="235" t="n">
        <f aca="false">E22+E23</f>
        <v>0</v>
      </c>
      <c r="F24" s="140" t="s">
        <v>368</v>
      </c>
      <c r="I24" s="87"/>
      <c r="J24" s="87"/>
      <c r="K24" s="204" t="s">
        <v>370</v>
      </c>
      <c r="L24" s="219" t="n">
        <f aca="false">SUM(L19:L23)/1000000</f>
        <v>0</v>
      </c>
      <c r="M24" s="219" t="n">
        <f aca="false">SUM(M19:M23)/1000000</f>
        <v>0</v>
      </c>
      <c r="N24" s="219" t="n">
        <f aca="false">SUM(N19:N23)/1000000</f>
        <v>0</v>
      </c>
      <c r="O24" s="219" t="n">
        <f aca="false">SUM(O19:O23)/1000000</f>
        <v>0</v>
      </c>
      <c r="P24" s="219" t="n">
        <f aca="false">SUM(P19:P23)/1000000</f>
        <v>0</v>
      </c>
      <c r="Q24" s="219" t="n">
        <f aca="false">SUM(Q19:Q23)/1000000</f>
        <v>0</v>
      </c>
      <c r="R24" s="220" t="n">
        <f aca="false">SUM(R19:R22)/1000000</f>
        <v>0</v>
      </c>
      <c r="S24" s="219" t="n">
        <f aca="false">SUM(S19:S23)</f>
        <v>0</v>
      </c>
      <c r="T24" s="219" t="n">
        <f aca="false">SUM(T19:T23)</f>
        <v>0</v>
      </c>
      <c r="U24" s="72"/>
      <c r="V24" s="72"/>
      <c r="W24" s="72"/>
      <c r="X24" s="72"/>
      <c r="Y24" s="72"/>
      <c r="Z24" s="72"/>
      <c r="AA24" s="72"/>
      <c r="AB24" s="72"/>
      <c r="AC24" s="72"/>
      <c r="AD24" s="72"/>
      <c r="AE24" s="72"/>
      <c r="AF24" s="72"/>
      <c r="AG24" s="72"/>
      <c r="AH24" s="72"/>
      <c r="AI24" s="9"/>
      <c r="AJ24" s="87"/>
      <c r="AK24" s="87"/>
    </row>
    <row r="25" customFormat="false" ht="12.75" hidden="false" customHeight="true" outlineLevel="0" collapsed="false">
      <c r="A25" s="140" t="s">
        <v>388</v>
      </c>
      <c r="E25" s="218" t="n">
        <f aca="false">-M214</f>
        <v>-0</v>
      </c>
      <c r="I25" s="87"/>
      <c r="J25" s="87"/>
      <c r="K25" s="231"/>
      <c r="L25" s="232"/>
      <c r="M25" s="232"/>
      <c r="N25" s="232"/>
      <c r="O25" s="232"/>
      <c r="P25" s="232"/>
      <c r="Q25" s="232"/>
      <c r="R25" s="233"/>
      <c r="S25" s="72"/>
      <c r="T25" s="72"/>
      <c r="U25" s="87"/>
      <c r="V25" s="87"/>
      <c r="W25" s="87"/>
      <c r="X25" s="87"/>
      <c r="Y25" s="87"/>
      <c r="Z25" s="87"/>
      <c r="AA25" s="87"/>
      <c r="AB25" s="87"/>
      <c r="AC25" s="87"/>
      <c r="AD25" s="87"/>
      <c r="AE25" s="87"/>
      <c r="AF25" s="87"/>
      <c r="AG25" s="87"/>
      <c r="AH25" s="87"/>
      <c r="AI25" s="9"/>
      <c r="AJ25" s="87"/>
      <c r="AK25" s="87"/>
    </row>
    <row r="26" customFormat="false" ht="12.75" hidden="false" customHeight="true" outlineLevel="0" collapsed="false">
      <c r="A26" s="142" t="s">
        <v>389</v>
      </c>
      <c r="E26" s="236" t="n">
        <f aca="false">E24+E25</f>
        <v>0</v>
      </c>
      <c r="I26" s="87"/>
      <c r="J26" s="87"/>
      <c r="K26" s="8"/>
      <c r="L26" s="8"/>
      <c r="M26" s="8"/>
      <c r="N26" s="8"/>
      <c r="O26" s="8"/>
      <c r="P26" s="8"/>
      <c r="Q26" s="8"/>
      <c r="R26" s="8"/>
      <c r="S26" s="87"/>
      <c r="T26" s="87"/>
      <c r="U26" s="87"/>
      <c r="V26" s="87"/>
      <c r="W26" s="87"/>
      <c r="X26" s="87"/>
      <c r="Y26" s="87"/>
      <c r="Z26" s="87"/>
      <c r="AA26" s="87"/>
      <c r="AB26" s="87"/>
      <c r="AC26" s="87"/>
      <c r="AD26" s="87"/>
      <c r="AE26" s="87"/>
      <c r="AF26" s="87"/>
      <c r="AG26" s="87"/>
      <c r="AH26" s="87"/>
      <c r="AI26" s="9"/>
      <c r="AJ26" s="87"/>
      <c r="AK26" s="87"/>
    </row>
    <row r="27" customFormat="false" ht="12.75" hidden="false" customHeight="true" outlineLevel="0" collapsed="false">
      <c r="G27" s="87"/>
      <c r="I27" s="87"/>
      <c r="J27" s="87"/>
      <c r="K27" s="237"/>
      <c r="L27" s="196"/>
      <c r="M27" s="196"/>
      <c r="N27" s="196"/>
      <c r="O27" s="196"/>
      <c r="P27" s="196"/>
      <c r="Q27" s="238"/>
      <c r="R27" s="239"/>
      <c r="S27" s="87"/>
      <c r="T27" s="87"/>
      <c r="U27" s="87"/>
      <c r="V27" s="87"/>
      <c r="W27" s="87"/>
      <c r="X27" s="87"/>
      <c r="Y27" s="87"/>
      <c r="Z27" s="87"/>
      <c r="AA27" s="87"/>
      <c r="AB27" s="87"/>
      <c r="AC27" s="87"/>
      <c r="AD27" s="87"/>
      <c r="AE27" s="87"/>
      <c r="AF27" s="87"/>
      <c r="AG27" s="87"/>
      <c r="AH27" s="87"/>
      <c r="AI27" s="87"/>
      <c r="AJ27" s="87"/>
      <c r="AK27" s="87"/>
    </row>
    <row r="28" customFormat="false" ht="12.75" hidden="false" customHeight="true" outlineLevel="0" collapsed="false">
      <c r="A28" s="205" t="s">
        <v>390</v>
      </c>
      <c r="E28" s="87"/>
      <c r="I28" s="87"/>
      <c r="J28" s="87"/>
      <c r="K28" s="240" t="s">
        <v>391</v>
      </c>
      <c r="L28" s="240"/>
      <c r="M28" s="241" t="s">
        <v>392</v>
      </c>
      <c r="N28" s="241" t="s">
        <v>393</v>
      </c>
      <c r="O28" s="87"/>
      <c r="P28" s="87"/>
      <c r="Q28" s="87"/>
      <c r="R28" s="118"/>
      <c r="S28" s="87"/>
      <c r="T28" s="87"/>
      <c r="U28" s="87"/>
      <c r="V28" s="87"/>
      <c r="W28" s="87"/>
      <c r="X28" s="87"/>
      <c r="Y28" s="87"/>
      <c r="Z28" s="87"/>
      <c r="AA28" s="87"/>
      <c r="AB28" s="87"/>
      <c r="AC28" s="87"/>
      <c r="AD28" s="87"/>
      <c r="AE28" s="87"/>
      <c r="AF28" s="87"/>
      <c r="AG28" s="87"/>
      <c r="AH28" s="87"/>
      <c r="AI28" s="87"/>
      <c r="AJ28" s="87"/>
      <c r="AK28" s="87"/>
    </row>
    <row r="29" customFormat="false" ht="12.75" hidden="false" customHeight="true" outlineLevel="0" collapsed="false">
      <c r="A29" s="140" t="s">
        <v>394</v>
      </c>
      <c r="E29" s="234" t="n">
        <v>0</v>
      </c>
      <c r="F29" s="140" t="s">
        <v>395</v>
      </c>
      <c r="I29" s="87"/>
      <c r="J29" s="87"/>
      <c r="K29" s="204" t="s">
        <v>381</v>
      </c>
      <c r="L29" s="87"/>
      <c r="M29" s="87"/>
      <c r="N29" s="87"/>
      <c r="O29" s="87"/>
      <c r="P29" s="87"/>
      <c r="Q29" s="72"/>
      <c r="R29" s="242"/>
      <c r="S29" s="87"/>
      <c r="T29" s="87"/>
      <c r="U29" s="87"/>
      <c r="V29" s="87"/>
      <c r="W29" s="87"/>
      <c r="X29" s="87"/>
      <c r="Y29" s="87"/>
      <c r="Z29" s="87"/>
      <c r="AA29" s="87"/>
      <c r="AB29" s="87"/>
      <c r="AC29" s="87"/>
      <c r="AD29" s="87"/>
      <c r="AE29" s="87"/>
      <c r="AF29" s="87"/>
      <c r="AG29" s="87"/>
      <c r="AH29" s="87"/>
      <c r="AI29" s="87"/>
      <c r="AJ29" s="87"/>
      <c r="AK29" s="87"/>
    </row>
    <row r="30" customFormat="false" ht="12.75" hidden="false" customHeight="true" outlineLevel="0" collapsed="false">
      <c r="A30" s="140" t="s">
        <v>396</v>
      </c>
      <c r="E30" s="243" t="n">
        <f aca="false">B61</f>
        <v>0</v>
      </c>
      <c r="F30" s="140" t="s">
        <v>397</v>
      </c>
      <c r="I30" s="87"/>
      <c r="J30" s="87"/>
      <c r="K30" s="204" t="s">
        <v>398</v>
      </c>
      <c r="L30" s="87"/>
      <c r="M30" s="150" t="n">
        <v>0</v>
      </c>
      <c r="N30" s="150"/>
      <c r="O30" s="87" t="s">
        <v>395</v>
      </c>
      <c r="P30" s="87"/>
      <c r="Q30" s="87"/>
      <c r="R30" s="118"/>
      <c r="S30" s="87"/>
      <c r="T30" s="87"/>
      <c r="U30" s="87"/>
      <c r="V30" s="87"/>
      <c r="W30" s="87"/>
      <c r="X30" s="87"/>
      <c r="Y30" s="87"/>
      <c r="Z30" s="87"/>
      <c r="AA30" s="87"/>
      <c r="AB30" s="87"/>
      <c r="AC30" s="87"/>
      <c r="AD30" s="87"/>
      <c r="AE30" s="87"/>
      <c r="AF30" s="87"/>
      <c r="AG30" s="87"/>
      <c r="AH30" s="87"/>
      <c r="AI30" s="87"/>
      <c r="AJ30" s="87"/>
      <c r="AK30" s="87"/>
    </row>
    <row r="31" customFormat="false" ht="12.75" hidden="false" customHeight="true" outlineLevel="0" collapsed="false">
      <c r="A31" s="140" t="s">
        <v>399</v>
      </c>
      <c r="E31" s="218" t="n">
        <f aca="false">B102</f>
        <v>0</v>
      </c>
      <c r="F31" s="140" t="s">
        <v>397</v>
      </c>
      <c r="I31" s="87"/>
      <c r="J31" s="87"/>
      <c r="K31" s="204" t="s">
        <v>400</v>
      </c>
      <c r="L31" s="87"/>
      <c r="M31" s="150" t="n">
        <v>0</v>
      </c>
      <c r="N31" s="9" t="n">
        <f aca="false">M31</f>
        <v>0</v>
      </c>
      <c r="O31" s="87" t="s">
        <v>395</v>
      </c>
      <c r="P31" s="87"/>
      <c r="Q31" s="87"/>
      <c r="R31" s="118"/>
      <c r="S31" s="87"/>
      <c r="T31" s="87"/>
      <c r="U31" s="87"/>
      <c r="V31" s="87"/>
      <c r="W31" s="87"/>
      <c r="X31" s="87"/>
      <c r="Y31" s="87"/>
      <c r="Z31" s="87"/>
      <c r="AA31" s="87"/>
      <c r="AB31" s="87"/>
      <c r="AC31" s="87"/>
      <c r="AD31" s="87"/>
      <c r="AE31" s="87"/>
      <c r="AF31" s="87"/>
      <c r="AG31" s="87"/>
      <c r="AH31" s="87"/>
      <c r="AI31" s="72"/>
      <c r="AJ31" s="87"/>
      <c r="AK31" s="87"/>
    </row>
    <row r="32" customFormat="false" ht="12.75" hidden="false" customHeight="true" outlineLevel="0" collapsed="false">
      <c r="A32" s="140" t="s">
        <v>401</v>
      </c>
      <c r="E32" s="243" t="n">
        <f aca="false">B118</f>
        <v>0</v>
      </c>
      <c r="F32" s="140" t="s">
        <v>397</v>
      </c>
      <c r="K32" s="204" t="s">
        <v>402</v>
      </c>
      <c r="L32" s="87"/>
      <c r="M32" s="150" t="n">
        <v>0</v>
      </c>
      <c r="N32" s="9"/>
      <c r="O32" s="87" t="s">
        <v>395</v>
      </c>
      <c r="P32" s="87"/>
      <c r="Q32" s="87"/>
      <c r="R32" s="118"/>
      <c r="AI32" s="8"/>
    </row>
    <row r="33" customFormat="false" ht="12.75" hidden="false" customHeight="true" outlineLevel="0" collapsed="false">
      <c r="A33" s="140" t="s">
        <v>403</v>
      </c>
      <c r="E33" s="218" t="n">
        <f aca="false">+B67</f>
        <v>0</v>
      </c>
      <c r="F33" s="140" t="s">
        <v>397</v>
      </c>
      <c r="K33" s="204"/>
      <c r="L33" s="72"/>
      <c r="M33" s="9"/>
      <c r="N33" s="9"/>
      <c r="O33" s="87"/>
      <c r="P33" s="87"/>
      <c r="Q33" s="87"/>
      <c r="R33" s="118"/>
    </row>
    <row r="34" customFormat="false" ht="12.75" hidden="false" customHeight="true" outlineLevel="0" collapsed="false">
      <c r="A34" s="140" t="s">
        <v>404</v>
      </c>
      <c r="E34" s="218" t="n">
        <f aca="false">SUM(G34:G35)</f>
        <v>0</v>
      </c>
      <c r="F34" s="140" t="s">
        <v>397</v>
      </c>
      <c r="G34" s="244" t="n">
        <f aca="false">-B69</f>
        <v>-0</v>
      </c>
      <c r="H34" s="140" t="s">
        <v>405</v>
      </c>
      <c r="K34" s="204" t="s">
        <v>406</v>
      </c>
      <c r="L34" s="87"/>
      <c r="M34" s="9" t="n">
        <f aca="false">B76</f>
        <v>0</v>
      </c>
      <c r="N34" s="9" t="n">
        <f aca="false">B63</f>
        <v>0</v>
      </c>
      <c r="O34" s="87" t="s">
        <v>407</v>
      </c>
      <c r="P34" s="87"/>
      <c r="Q34" s="87"/>
      <c r="R34" s="118"/>
    </row>
    <row r="35" customFormat="false" ht="12.75" hidden="false" customHeight="true" outlineLevel="0" collapsed="false">
      <c r="A35" s="140" t="s">
        <v>408</v>
      </c>
      <c r="E35" s="218" t="n">
        <f aca="false">F238</f>
        <v>0</v>
      </c>
      <c r="F35" s="140" t="s">
        <v>397</v>
      </c>
      <c r="G35" s="245" t="n">
        <f aca="false">SUM(B58+B59)*-1</f>
        <v>-0</v>
      </c>
      <c r="H35" s="140" t="s">
        <v>409</v>
      </c>
      <c r="K35" s="204"/>
      <c r="L35" s="87"/>
      <c r="M35" s="9"/>
      <c r="N35" s="9"/>
      <c r="O35" s="87"/>
      <c r="P35" s="87"/>
      <c r="Q35" s="87"/>
      <c r="R35" s="118"/>
    </row>
    <row r="36" customFormat="false" ht="12.75" hidden="false" customHeight="true" outlineLevel="0" collapsed="false">
      <c r="A36" s="142" t="s">
        <v>410</v>
      </c>
      <c r="E36" s="230" t="n">
        <f aca="false">SUM(E29:E35)</f>
        <v>0</v>
      </c>
      <c r="K36" s="204" t="s">
        <v>268</v>
      </c>
      <c r="L36" s="72"/>
      <c r="M36" s="9" t="n">
        <f aca="false">SUM(M30:M34)</f>
        <v>0</v>
      </c>
      <c r="N36" s="9" t="n">
        <f aca="false">SUM(N30:N34)</f>
        <v>0</v>
      </c>
      <c r="O36" s="87"/>
      <c r="P36" s="87"/>
      <c r="Q36" s="87"/>
      <c r="R36" s="118"/>
    </row>
    <row r="37" customFormat="false" ht="12.75" hidden="false" customHeight="true" outlineLevel="0" collapsed="false">
      <c r="K37" s="246"/>
      <c r="L37" s="72"/>
      <c r="M37" s="72"/>
      <c r="N37" s="72"/>
      <c r="O37" s="87"/>
      <c r="P37" s="87"/>
      <c r="Q37" s="87"/>
      <c r="R37" s="118"/>
    </row>
    <row r="38" customFormat="false" ht="12.75" hidden="false" customHeight="true" outlineLevel="0" collapsed="false">
      <c r="A38" s="205" t="s">
        <v>411</v>
      </c>
      <c r="C38" s="150"/>
      <c r="E38" s="230" t="n">
        <f aca="false">+E36+E26+E19</f>
        <v>0</v>
      </c>
      <c r="K38" s="204"/>
      <c r="L38" s="247" t="s">
        <v>412</v>
      </c>
      <c r="M38" s="64" t="n">
        <f aca="false">M36-E38</f>
        <v>0</v>
      </c>
      <c r="N38" s="64" t="n">
        <f aca="false">+N36-E26</f>
        <v>0</v>
      </c>
      <c r="O38" s="87"/>
      <c r="P38" s="87"/>
      <c r="Q38" s="87"/>
      <c r="R38" s="118"/>
      <c r="AN38" s="8"/>
      <c r="AO38" s="8"/>
      <c r="AP38" s="8"/>
      <c r="AQ38" s="8"/>
      <c r="AR38" s="8"/>
      <c r="AS38" s="8"/>
    </row>
    <row r="39" customFormat="false" ht="12.75" hidden="false" customHeight="true" outlineLevel="0" collapsed="false">
      <c r="K39" s="248"/>
      <c r="L39" s="249"/>
      <c r="M39" s="249"/>
      <c r="N39" s="250"/>
      <c r="O39" s="249"/>
      <c r="P39" s="249"/>
      <c r="Q39" s="249"/>
      <c r="R39" s="251"/>
      <c r="AJ39" s="8"/>
      <c r="AK39" s="8"/>
      <c r="AN39" s="8"/>
      <c r="AO39" s="8"/>
      <c r="AP39" s="8"/>
      <c r="AQ39" s="8"/>
      <c r="AR39" s="8"/>
      <c r="AS39" s="8"/>
    </row>
    <row r="40" customFormat="false" ht="12.75" hidden="false" customHeight="true" outlineLevel="0" collapsed="false">
      <c r="K40" s="87"/>
      <c r="L40" s="87"/>
      <c r="M40" s="87"/>
      <c r="N40" s="87"/>
      <c r="O40" s="87"/>
      <c r="P40" s="87"/>
      <c r="AJ40" s="8"/>
      <c r="AK40" s="8"/>
      <c r="AN40" s="8"/>
      <c r="AO40" s="8"/>
      <c r="AP40" s="8"/>
      <c r="AQ40" s="8"/>
      <c r="AR40" s="8"/>
      <c r="AS40" s="8"/>
    </row>
    <row r="41" customFormat="false" ht="12.75" hidden="false" customHeight="true" outlineLevel="0" collapsed="false">
      <c r="A41" s="252" t="s">
        <v>413</v>
      </c>
      <c r="B41" s="252"/>
      <c r="K41" s="8"/>
      <c r="L41" s="8"/>
      <c r="M41" s="10"/>
      <c r="N41" s="8"/>
      <c r="O41" s="8"/>
      <c r="P41" s="8"/>
      <c r="AJ41" s="8"/>
      <c r="AK41" s="8"/>
      <c r="AN41" s="8"/>
      <c r="AO41" s="8"/>
      <c r="AP41" s="8"/>
      <c r="AQ41" s="8"/>
      <c r="AR41" s="8"/>
      <c r="AS41" s="8"/>
    </row>
    <row r="42" customFormat="false" ht="12.75" hidden="false" customHeight="true" outlineLevel="0" collapsed="false">
      <c r="B42" s="8"/>
      <c r="AI42" s="254" t="s">
        <v>246</v>
      </c>
      <c r="AJ42" s="254"/>
      <c r="AK42" s="8"/>
      <c r="AN42" s="8"/>
      <c r="AO42" s="8"/>
      <c r="AP42" s="8"/>
      <c r="AQ42" s="8"/>
      <c r="AR42" s="8"/>
      <c r="AS42" s="8"/>
    </row>
    <row r="43" customFormat="false" ht="12.75" hidden="false" customHeight="true" outlineLevel="0" collapsed="false">
      <c r="A43" s="255"/>
      <c r="B43" s="256" t="s">
        <v>414</v>
      </c>
      <c r="C43" s="257" t="n">
        <f aca="false">SUM(C47:C71)-C61-C68-C69</f>
        <v>0</v>
      </c>
      <c r="D43" s="257" t="n">
        <f aca="false">SUM(D47:D71)-D61-D68-D69</f>
        <v>0</v>
      </c>
      <c r="E43" s="257" t="n">
        <f aca="false">SUM(E47:E71)-G61-G68-G69</f>
        <v>0</v>
      </c>
      <c r="F43" s="257" t="n">
        <f aca="false">SUM(F47:F71)-F61-F68-F69</f>
        <v>0</v>
      </c>
      <c r="G43" s="257" t="n">
        <f aca="false">SUM(G47:G71)-I61-I68-I69</f>
        <v>0</v>
      </c>
      <c r="H43" s="257" t="n">
        <f aca="false">SUM(H47:H71)-L61-L68-L69</f>
        <v>0</v>
      </c>
      <c r="I43" s="257" t="n">
        <f aca="false">SUM(I47:I71)-M61-M68-M69</f>
        <v>0</v>
      </c>
      <c r="J43" s="257" t="n">
        <f aca="false">SUM(J47:J71)-N61-N68-N69</f>
        <v>0</v>
      </c>
      <c r="K43" s="257" t="n">
        <f aca="false">SUM(K47:K71)-O61-O68-O69</f>
        <v>0</v>
      </c>
      <c r="L43" s="257" t="n">
        <f aca="false">SUM(L47:L71)-P61-P68-P69</f>
        <v>0</v>
      </c>
      <c r="M43" s="257" t="n">
        <f aca="false">SUM(M47:M71)-Q61-Q68-Q69</f>
        <v>0</v>
      </c>
      <c r="N43" s="257" t="n">
        <f aca="false">SUM(N47:N71)-R61-R68-R69</f>
        <v>0</v>
      </c>
      <c r="O43" s="257" t="n">
        <f aca="false">SUM(O47:O71)-S61-S68-S69</f>
        <v>0</v>
      </c>
      <c r="P43" s="257" t="n">
        <f aca="false">SUM(P47:P71)-T61-T68-T69</f>
        <v>0</v>
      </c>
      <c r="Q43" s="257" t="n">
        <f aca="false">SUM(Q47:Q71)-Q61-Q68-Q69</f>
        <v>0</v>
      </c>
      <c r="R43" s="257" t="n">
        <f aca="false">SUM(R47:R71)-R61-R68-R69</f>
        <v>0</v>
      </c>
      <c r="S43" s="257" t="n">
        <f aca="false">SUM(S47:S71)-S61-S68-S69</f>
        <v>0</v>
      </c>
      <c r="T43" s="257" t="n">
        <f aca="false">SUM(T47:T71)-T61-T68-T69</f>
        <v>0</v>
      </c>
      <c r="U43" s="257" t="n">
        <f aca="false">SUM(U47:U71)-U61-U68-U69</f>
        <v>0</v>
      </c>
      <c r="V43" s="257" t="n">
        <f aca="false">SUM(V47:V71)-V61-V68-V69</f>
        <v>0</v>
      </c>
      <c r="W43" s="257" t="n">
        <f aca="false">SUM(W47:W71)-Z61-W68-W69</f>
        <v>0</v>
      </c>
      <c r="X43" s="257" t="n">
        <f aca="false">SUM(X47:X71)-X61-X68-X69</f>
        <v>0</v>
      </c>
      <c r="Y43" s="257" t="n">
        <f aca="false">SUM(Y47:Y71)-Y61-Y68-Y69</f>
        <v>0</v>
      </c>
      <c r="Z43" s="257" t="e">
        <f aca="false">SUM(Z47:Z71)-#REF!-Z68-Z69</f>
        <v>#REF!</v>
      </c>
      <c r="AA43" s="257" t="n">
        <f aca="false">SUM(AA47:AA71)-AA61-AA68-AA69</f>
        <v>0</v>
      </c>
      <c r="AB43" s="257" t="n">
        <f aca="false">SUM(AB47:AB71)-AB61-AB68-AB69</f>
        <v>0</v>
      </c>
      <c r="AC43" s="257" t="n">
        <f aca="false">SUM(AC47:AC71)-AC61-AC68-AC69</f>
        <v>0</v>
      </c>
      <c r="AD43" s="257" t="n">
        <f aca="false">SUM(AD47:AD71)-AD61-AD68-AD69</f>
        <v>0</v>
      </c>
      <c r="AE43" s="257" t="n">
        <f aca="false">SUM(AE47:AE71)-AE61-AE68-AE69</f>
        <v>0</v>
      </c>
      <c r="AF43" s="257" t="n">
        <f aca="false">SUM(AF47:AF71)-AF61-AF68-AF69</f>
        <v>0</v>
      </c>
      <c r="AG43" s="257" t="n">
        <f aca="false">SUM(AG47:AG71)-AG61-AG68-AG69</f>
        <v>0</v>
      </c>
      <c r="AH43" s="8"/>
      <c r="AI43" s="258" t="s">
        <v>415</v>
      </c>
      <c r="AJ43" s="259" t="s">
        <v>416</v>
      </c>
      <c r="AK43" s="8"/>
      <c r="AL43" s="22"/>
      <c r="AN43" s="8"/>
      <c r="AO43" s="8"/>
      <c r="AP43" s="8"/>
      <c r="AQ43" s="8"/>
      <c r="AR43" s="8"/>
      <c r="AS43" s="8"/>
    </row>
    <row r="44" customFormat="false" ht="12.75" hidden="false" customHeight="true" outlineLevel="0" collapsed="false">
      <c r="A44" s="260" t="s">
        <v>417</v>
      </c>
      <c r="B44" s="261" t="n">
        <f aca="false">B4</f>
        <v>36982</v>
      </c>
      <c r="C44" s="262" t="n">
        <f aca="false">B44</f>
        <v>36982</v>
      </c>
      <c r="D44" s="262" t="n">
        <f aca="false">C44+1</f>
        <v>36983</v>
      </c>
      <c r="E44" s="262" t="n">
        <f aca="false">D44+1</f>
        <v>36984</v>
      </c>
      <c r="F44" s="262" t="n">
        <f aca="false">E44+1</f>
        <v>36985</v>
      </c>
      <c r="G44" s="262" t="n">
        <f aca="false">F44+1</f>
        <v>36986</v>
      </c>
      <c r="H44" s="262" t="n">
        <f aca="false">G44+1</f>
        <v>36987</v>
      </c>
      <c r="I44" s="262" t="n">
        <f aca="false">H44+1</f>
        <v>36988</v>
      </c>
      <c r="J44" s="262" t="n">
        <f aca="false">I44+1</f>
        <v>36989</v>
      </c>
      <c r="K44" s="262" t="n">
        <f aca="false">J44+1</f>
        <v>36990</v>
      </c>
      <c r="L44" s="262" t="n">
        <f aca="false">K44+1</f>
        <v>36991</v>
      </c>
      <c r="M44" s="262" t="n">
        <f aca="false">L44+1</f>
        <v>36992</v>
      </c>
      <c r="N44" s="262" t="n">
        <f aca="false">M44+1</f>
        <v>36993</v>
      </c>
      <c r="O44" s="262" t="n">
        <f aca="false">N44+1</f>
        <v>36994</v>
      </c>
      <c r="P44" s="262" t="n">
        <f aca="false">O44+1</f>
        <v>36995</v>
      </c>
      <c r="Q44" s="262" t="n">
        <f aca="false">P44+1</f>
        <v>36996</v>
      </c>
      <c r="R44" s="262" t="n">
        <f aca="false">Q44+1</f>
        <v>36997</v>
      </c>
      <c r="S44" s="262" t="n">
        <f aca="false">R44+1</f>
        <v>36998</v>
      </c>
      <c r="T44" s="262" t="n">
        <f aca="false">S44+1</f>
        <v>36999</v>
      </c>
      <c r="U44" s="262" t="n">
        <f aca="false">T44+1</f>
        <v>37000</v>
      </c>
      <c r="V44" s="262" t="n">
        <f aca="false">U44+1</f>
        <v>37001</v>
      </c>
      <c r="W44" s="262" t="n">
        <f aca="false">V44+1</f>
        <v>37002</v>
      </c>
      <c r="X44" s="262" t="n">
        <f aca="false">W44+1</f>
        <v>37003</v>
      </c>
      <c r="Y44" s="262" t="n">
        <f aca="false">X44+1</f>
        <v>37004</v>
      </c>
      <c r="Z44" s="262" t="n">
        <f aca="false">Y44+1</f>
        <v>37005</v>
      </c>
      <c r="AA44" s="262" t="n">
        <f aca="false">Z44+1</f>
        <v>37006</v>
      </c>
      <c r="AB44" s="262" t="n">
        <f aca="false">AA44+1</f>
        <v>37007</v>
      </c>
      <c r="AC44" s="262" t="n">
        <f aca="false">AB44+1</f>
        <v>37008</v>
      </c>
      <c r="AD44" s="262" t="n">
        <f aca="false">AC44+1</f>
        <v>37009</v>
      </c>
      <c r="AE44" s="262" t="n">
        <f aca="false">AD44+1</f>
        <v>37010</v>
      </c>
      <c r="AF44" s="262" t="n">
        <f aca="false">AE44+1</f>
        <v>37011</v>
      </c>
      <c r="AG44" s="262" t="n">
        <f aca="false">AF44+1</f>
        <v>37012</v>
      </c>
      <c r="AH44" s="263"/>
      <c r="AI44" s="264" t="n">
        <v>1</v>
      </c>
      <c r="AJ44" s="265" t="s">
        <v>418</v>
      </c>
      <c r="AK44" s="263"/>
      <c r="AL44" s="266"/>
      <c r="AM44" s="263"/>
      <c r="AN44" s="263"/>
      <c r="AO44" s="263"/>
      <c r="AP44" s="263"/>
      <c r="AQ44" s="263"/>
      <c r="AR44" s="263"/>
      <c r="AS44" s="263"/>
      <c r="AT44" s="263"/>
      <c r="AU44" s="263"/>
      <c r="AV44" s="263"/>
      <c r="AW44" s="263"/>
      <c r="AX44" s="263"/>
      <c r="AY44" s="263"/>
      <c r="AZ44" s="263"/>
      <c r="BA44" s="263"/>
      <c r="BB44" s="263"/>
      <c r="BC44" s="263"/>
      <c r="BD44" s="263"/>
      <c r="BE44" s="263"/>
      <c r="BF44" s="263"/>
      <c r="BG44" s="263"/>
      <c r="BH44" s="263"/>
      <c r="BI44" s="263"/>
      <c r="BJ44" s="263"/>
      <c r="BK44" s="263"/>
      <c r="BL44" s="263"/>
      <c r="BM44" s="263"/>
      <c r="BN44" s="263"/>
      <c r="BO44" s="263"/>
      <c r="BP44" s="263"/>
      <c r="BQ44" s="263"/>
      <c r="BR44" s="263"/>
      <c r="BS44" s="263"/>
      <c r="BT44" s="263"/>
      <c r="BU44" s="263"/>
      <c r="BV44" s="263"/>
      <c r="BW44" s="263"/>
      <c r="BX44" s="263"/>
      <c r="BY44" s="263"/>
      <c r="BZ44" s="263"/>
      <c r="CA44" s="263"/>
      <c r="CB44" s="263"/>
      <c r="CC44" s="263"/>
      <c r="CD44" s="263"/>
      <c r="CE44" s="263"/>
      <c r="CF44" s="263"/>
      <c r="CG44" s="263"/>
      <c r="CH44" s="263"/>
      <c r="CI44" s="263"/>
      <c r="CJ44" s="263"/>
      <c r="CK44" s="263"/>
      <c r="CL44" s="263"/>
      <c r="CM44" s="263"/>
      <c r="CN44" s="263"/>
      <c r="CO44" s="263"/>
      <c r="CP44" s="263"/>
      <c r="CQ44" s="263"/>
      <c r="CR44" s="263"/>
      <c r="CS44" s="263"/>
      <c r="CT44" s="263"/>
      <c r="CU44" s="263"/>
      <c r="CV44" s="263"/>
      <c r="CW44" s="263"/>
      <c r="CX44" s="263"/>
      <c r="CY44" s="263"/>
      <c r="CZ44" s="263"/>
      <c r="DA44" s="263"/>
      <c r="DB44" s="263"/>
      <c r="DC44" s="263"/>
      <c r="DD44" s="263"/>
      <c r="DE44" s="263"/>
      <c r="DF44" s="263"/>
      <c r="DG44" s="263"/>
      <c r="DH44" s="263"/>
      <c r="DI44" s="263"/>
      <c r="DJ44" s="263"/>
      <c r="DK44" s="263"/>
      <c r="DL44" s="263"/>
      <c r="DM44" s="263"/>
      <c r="DN44" s="263"/>
      <c r="DO44" s="263"/>
      <c r="DP44" s="263"/>
      <c r="DQ44" s="263"/>
      <c r="DR44" s="263"/>
      <c r="DS44" s="263"/>
      <c r="DT44" s="263"/>
      <c r="DU44" s="263"/>
      <c r="DV44" s="263"/>
      <c r="DW44" s="263"/>
      <c r="DX44" s="263"/>
      <c r="DY44" s="263"/>
      <c r="DZ44" s="263"/>
      <c r="EA44" s="263"/>
      <c r="EB44" s="263"/>
      <c r="EC44" s="263"/>
      <c r="ED44" s="263"/>
      <c r="EE44" s="263"/>
      <c r="EF44" s="263"/>
      <c r="EG44" s="263"/>
      <c r="EH44" s="263"/>
      <c r="EI44" s="263"/>
      <c r="EJ44" s="263"/>
      <c r="EK44" s="263"/>
      <c r="EL44" s="263"/>
      <c r="EM44" s="263"/>
      <c r="EN44" s="263"/>
      <c r="EO44" s="263"/>
      <c r="EP44" s="263"/>
      <c r="EQ44" s="263"/>
      <c r="ER44" s="263"/>
      <c r="ES44" s="263"/>
      <c r="ET44" s="263"/>
      <c r="EU44" s="263"/>
      <c r="EV44" s="263"/>
      <c r="EW44" s="263"/>
      <c r="EX44" s="263"/>
      <c r="EY44" s="263"/>
      <c r="EZ44" s="263"/>
      <c r="FA44" s="263"/>
      <c r="FB44" s="263"/>
      <c r="FC44" s="263"/>
      <c r="FD44" s="263"/>
      <c r="FE44" s="263"/>
      <c r="FF44" s="263"/>
      <c r="FG44" s="263"/>
      <c r="FH44" s="263"/>
      <c r="FI44" s="263"/>
      <c r="FJ44" s="263"/>
      <c r="FK44" s="263"/>
      <c r="FL44" s="263"/>
      <c r="FM44" s="263"/>
      <c r="FN44" s="263"/>
      <c r="FO44" s="263"/>
      <c r="FP44" s="263"/>
      <c r="FQ44" s="263"/>
      <c r="FR44" s="263"/>
      <c r="FS44" s="263"/>
      <c r="FT44" s="263"/>
      <c r="FU44" s="263"/>
      <c r="FV44" s="263"/>
      <c r="FW44" s="263"/>
      <c r="FX44" s="263"/>
      <c r="FY44" s="263"/>
      <c r="FZ44" s="263"/>
      <c r="GA44" s="263"/>
      <c r="GB44" s="263"/>
      <c r="GC44" s="263"/>
      <c r="GD44" s="263"/>
      <c r="GE44" s="263"/>
      <c r="GF44" s="263"/>
      <c r="GG44" s="263"/>
      <c r="GH44" s="263"/>
      <c r="GI44" s="263"/>
      <c r="GJ44" s="263"/>
      <c r="GK44" s="263"/>
      <c r="GL44" s="263"/>
      <c r="GM44" s="263"/>
      <c r="GN44" s="263"/>
      <c r="GO44" s="263"/>
      <c r="GP44" s="263"/>
      <c r="GQ44" s="263"/>
      <c r="GR44" s="263"/>
      <c r="GS44" s="263"/>
      <c r="GT44" s="263"/>
      <c r="GU44" s="263"/>
      <c r="GV44" s="263"/>
      <c r="GW44" s="263"/>
      <c r="GX44" s="263"/>
      <c r="GY44" s="263"/>
      <c r="GZ44" s="263"/>
      <c r="HA44" s="263"/>
      <c r="HB44" s="263"/>
      <c r="HC44" s="263"/>
      <c r="HD44" s="263"/>
      <c r="HE44" s="263"/>
      <c r="HF44" s="263"/>
      <c r="HG44" s="263"/>
      <c r="HH44" s="263"/>
      <c r="HI44" s="263"/>
      <c r="HJ44" s="263"/>
      <c r="HK44" s="263"/>
      <c r="HL44" s="263"/>
      <c r="HM44" s="263"/>
      <c r="HN44" s="263"/>
      <c r="HO44" s="263"/>
      <c r="HP44" s="263"/>
      <c r="HQ44" s="263"/>
      <c r="HR44" s="263"/>
      <c r="HS44" s="263"/>
      <c r="HT44" s="263"/>
      <c r="HU44" s="263"/>
      <c r="HV44" s="263"/>
      <c r="HW44" s="263"/>
      <c r="HX44" s="263"/>
      <c r="HY44" s="263"/>
      <c r="HZ44" s="263"/>
      <c r="IA44" s="263"/>
      <c r="IB44" s="263"/>
      <c r="IC44" s="263"/>
      <c r="ID44" s="263"/>
      <c r="IE44" s="263"/>
      <c r="IF44" s="263"/>
      <c r="IG44" s="263"/>
      <c r="IH44" s="263"/>
      <c r="II44" s="263"/>
      <c r="IJ44" s="263"/>
      <c r="IK44" s="263"/>
      <c r="IL44" s="263"/>
      <c r="IM44" s="263"/>
      <c r="IN44" s="263"/>
      <c r="IO44" s="263"/>
      <c r="IP44" s="263"/>
      <c r="IQ44" s="263"/>
      <c r="IR44" s="263"/>
      <c r="IS44" s="263"/>
      <c r="IT44" s="263"/>
      <c r="IU44" s="263"/>
      <c r="IV44" s="263"/>
      <c r="IW44" s="263"/>
    </row>
    <row r="45" customFormat="false" ht="12.75" hidden="false" customHeight="true" outlineLevel="0" collapsed="false">
      <c r="A45" s="267"/>
      <c r="B45" s="267"/>
      <c r="C45" s="268" t="str">
        <f aca="false">LOOKUP((WEEKDAY(C44,1)),$AI$44:$AI$50,$AJ$44:$AJ$50)</f>
        <v>S</v>
      </c>
      <c r="D45" s="268" t="str">
        <f aca="false">LOOKUP((WEEKDAY(D44,1)),$AI$44:$AI$50,$AJ$44:$AJ$50)</f>
        <v>M</v>
      </c>
      <c r="E45" s="268" t="str">
        <f aca="false">LOOKUP((WEEKDAY(E44,1)),$AI$44:$AI$50,$AJ$44:$AJ$50)</f>
        <v>T</v>
      </c>
      <c r="F45" s="268" t="str">
        <f aca="false">LOOKUP((WEEKDAY(F44,1)),$AI$44:$AI$50,$AJ$44:$AJ$50)</f>
        <v>W</v>
      </c>
      <c r="G45" s="268" t="str">
        <f aca="false">LOOKUP((WEEKDAY(G44,1)),$AI$44:$AI$50,$AJ$44:$AJ$50)</f>
        <v>R</v>
      </c>
      <c r="H45" s="268" t="str">
        <f aca="false">LOOKUP((WEEKDAY(H44,1)),$AI$44:$AI$50,$AJ$44:$AJ$50)</f>
        <v>F</v>
      </c>
      <c r="I45" s="268" t="str">
        <f aca="false">LOOKUP((WEEKDAY(I44,1)),$AI$44:$AI$50,$AJ$44:$AJ$50)</f>
        <v>S</v>
      </c>
      <c r="J45" s="268" t="str">
        <f aca="false">LOOKUP((WEEKDAY(J44,1)),$AI$44:$AI$50,$AJ$44:$AJ$50)</f>
        <v>S</v>
      </c>
      <c r="K45" s="268" t="str">
        <f aca="false">LOOKUP((WEEKDAY(K44,1)),$AI$44:$AI$50,$AJ$44:$AJ$50)</f>
        <v>M</v>
      </c>
      <c r="L45" s="268" t="str">
        <f aca="false">LOOKUP((WEEKDAY(L44,1)),$AI$44:$AI$50,$AJ$44:$AJ$50)</f>
        <v>T</v>
      </c>
      <c r="M45" s="268" t="str">
        <f aca="false">LOOKUP((WEEKDAY(M44,1)),$AI$44:$AI$50,$AJ$44:$AJ$50)</f>
        <v>W</v>
      </c>
      <c r="N45" s="268" t="str">
        <f aca="false">LOOKUP((WEEKDAY(N44,1)),$AI$44:$AI$50,$AJ$44:$AJ$50)</f>
        <v>R</v>
      </c>
      <c r="O45" s="268" t="str">
        <f aca="false">LOOKUP((WEEKDAY(O44,1)),$AI$44:$AI$50,$AJ$44:$AJ$50)</f>
        <v>F</v>
      </c>
      <c r="P45" s="268" t="str">
        <f aca="false">LOOKUP((WEEKDAY(P44,1)),$AI$44:$AI$50,$AJ$44:$AJ$50)</f>
        <v>S</v>
      </c>
      <c r="Q45" s="268" t="str">
        <f aca="false">LOOKUP((WEEKDAY(Q44,1)),$AI$44:$AI$50,$AJ$44:$AJ$50)</f>
        <v>S</v>
      </c>
      <c r="R45" s="268" t="str">
        <f aca="false">LOOKUP((WEEKDAY(R44,1)),$AI$44:$AI$50,$AJ$44:$AJ$50)</f>
        <v>M</v>
      </c>
      <c r="S45" s="268" t="str">
        <f aca="false">LOOKUP((WEEKDAY(S44,1)),$AI$44:$AI$50,$AJ$44:$AJ$50)</f>
        <v>T</v>
      </c>
      <c r="T45" s="268" t="str">
        <f aca="false">LOOKUP((WEEKDAY(T44,1)),$AI$44:$AI$50,$AJ$44:$AJ$50)</f>
        <v>W</v>
      </c>
      <c r="U45" s="268" t="str">
        <f aca="false">LOOKUP((WEEKDAY(U44,1)),$AI$44:$AI$50,$AJ$44:$AJ$50)</f>
        <v>R</v>
      </c>
      <c r="V45" s="268" t="str">
        <f aca="false">LOOKUP((WEEKDAY(V44,1)),$AI$44:$AI$50,$AJ$44:$AJ$50)</f>
        <v>F</v>
      </c>
      <c r="W45" s="268" t="str">
        <f aca="false">LOOKUP((WEEKDAY(W44,1)),$AI$44:$AI$50,$AJ$44:$AJ$50)</f>
        <v>S</v>
      </c>
      <c r="X45" s="268" t="str">
        <f aca="false">LOOKUP((WEEKDAY(X44,1)),$AI$44:$AI$50,$AJ$44:$AJ$50)</f>
        <v>S</v>
      </c>
      <c r="Y45" s="268" t="str">
        <f aca="false">LOOKUP((WEEKDAY(Y44,1)),$AI$44:$AI$50,$AJ$44:$AJ$50)</f>
        <v>M</v>
      </c>
      <c r="Z45" s="268" t="str">
        <f aca="false">LOOKUP((WEEKDAY(Z44,1)),$AI$44:$AI$50,$AJ$44:$AJ$50)</f>
        <v>T</v>
      </c>
      <c r="AA45" s="268" t="str">
        <f aca="false">LOOKUP((WEEKDAY(AA44,1)),$AI$44:$AI$50,$AJ$44:$AJ$50)</f>
        <v>W</v>
      </c>
      <c r="AB45" s="268" t="str">
        <f aca="false">LOOKUP((WEEKDAY(AB44,1)),$AI$44:$AI$50,$AJ$44:$AJ$50)</f>
        <v>R</v>
      </c>
      <c r="AC45" s="268" t="str">
        <f aca="false">LOOKUP((WEEKDAY(AC44,1)),$AI$44:$AI$50,$AJ$44:$AJ$50)</f>
        <v>F</v>
      </c>
      <c r="AD45" s="268" t="str">
        <f aca="false">LOOKUP((WEEKDAY(AD44,1)),$AI$44:$AI$50,$AJ$44:$AJ$50)</f>
        <v>S</v>
      </c>
      <c r="AE45" s="268" t="str">
        <f aca="false">LOOKUP((WEEKDAY(AE44,1)),$AI$44:$AI$50,$AJ$44:$AJ$50)</f>
        <v>S</v>
      </c>
      <c r="AF45" s="268" t="str">
        <f aca="false">LOOKUP((WEEKDAY(AF44,1)),$AI$44:$AI$50,$AJ$44:$AJ$50)</f>
        <v>M</v>
      </c>
      <c r="AG45" s="268" t="str">
        <f aca="false">LOOKUP((WEEKDAY(AG44,1)),$AI$44:$AI$50,$AJ$44:$AJ$50)</f>
        <v>T</v>
      </c>
      <c r="AH45" s="8"/>
      <c r="AI45" s="269" t="n">
        <v>2</v>
      </c>
      <c r="AJ45" s="270" t="s">
        <v>419</v>
      </c>
      <c r="AK45" s="8"/>
      <c r="AL45" s="87"/>
      <c r="AN45" s="8"/>
      <c r="AO45" s="8"/>
      <c r="AP45" s="8"/>
      <c r="AQ45" s="8"/>
      <c r="AR45" s="8"/>
      <c r="AS45" s="8"/>
    </row>
    <row r="46" customFormat="false" ht="12.75" hidden="false" customHeight="true" outlineLevel="0" collapsed="false">
      <c r="A46" s="271"/>
      <c r="B46" s="272" t="s">
        <v>420</v>
      </c>
      <c r="C46" s="273"/>
      <c r="D46" s="273"/>
      <c r="E46" s="273"/>
      <c r="F46" s="273"/>
      <c r="G46" s="273"/>
      <c r="H46" s="273"/>
      <c r="I46" s="273"/>
      <c r="J46" s="273"/>
      <c r="K46" s="273"/>
      <c r="L46" s="273"/>
      <c r="M46" s="273"/>
      <c r="N46" s="273"/>
      <c r="O46" s="273"/>
      <c r="P46" s="273"/>
      <c r="Q46" s="273"/>
      <c r="R46" s="273"/>
      <c r="S46" s="273"/>
      <c r="T46" s="273"/>
      <c r="U46" s="273"/>
      <c r="V46" s="273"/>
      <c r="W46" s="273"/>
      <c r="X46" s="273"/>
      <c r="Y46" s="273"/>
      <c r="Z46" s="273"/>
      <c r="AA46" s="273"/>
      <c r="AB46" s="273"/>
      <c r="AC46" s="273"/>
      <c r="AD46" s="273"/>
      <c r="AE46" s="273"/>
      <c r="AF46" s="273"/>
      <c r="AG46" s="274"/>
      <c r="AH46" s="8"/>
      <c r="AI46" s="269" t="n">
        <v>3</v>
      </c>
      <c r="AJ46" s="270" t="s">
        <v>421</v>
      </c>
      <c r="AK46" s="8"/>
      <c r="AL46" s="87"/>
      <c r="AN46" s="8"/>
      <c r="AO46" s="8"/>
      <c r="AP46" s="8"/>
      <c r="AQ46" s="8"/>
      <c r="AR46" s="8"/>
      <c r="AS46" s="8"/>
    </row>
    <row r="47" customFormat="false" ht="12.75" hidden="false" customHeight="true" outlineLevel="0" collapsed="false">
      <c r="A47" s="218" t="s">
        <v>422</v>
      </c>
      <c r="B47" s="275" t="n">
        <f aca="false">SUM(C47:AG47)</f>
        <v>0</v>
      </c>
      <c r="C47" s="150"/>
      <c r="D47" s="150"/>
      <c r="F47" s="0"/>
      <c r="G47" s="0"/>
      <c r="H47" s="150"/>
      <c r="I47" s="150"/>
      <c r="J47" s="150"/>
      <c r="K47" s="150"/>
      <c r="L47" s="150"/>
      <c r="M47" s="150"/>
      <c r="N47" s="150"/>
      <c r="O47" s="150"/>
      <c r="P47" s="150"/>
      <c r="Q47" s="150"/>
      <c r="R47" s="150"/>
      <c r="S47" s="150"/>
      <c r="T47" s="150"/>
      <c r="U47" s="150"/>
      <c r="V47" s="150"/>
      <c r="X47" s="150"/>
      <c r="Y47" s="150"/>
      <c r="Z47" s="150"/>
      <c r="AA47" s="150"/>
      <c r="AB47" s="150"/>
      <c r="AC47" s="150"/>
      <c r="AD47" s="150"/>
      <c r="AE47" s="150" t="n">
        <v>0</v>
      </c>
      <c r="AF47" s="150"/>
      <c r="AG47" s="301"/>
      <c r="AH47" s="8"/>
      <c r="AI47" s="269" t="n">
        <v>4</v>
      </c>
      <c r="AJ47" s="270" t="s">
        <v>423</v>
      </c>
      <c r="AK47" s="8"/>
      <c r="AL47" s="132"/>
      <c r="AM47" s="9"/>
      <c r="AN47" s="10"/>
      <c r="AO47" s="8"/>
      <c r="AP47" s="8"/>
      <c r="AQ47" s="8"/>
      <c r="AR47" s="8"/>
      <c r="AS47" s="8"/>
    </row>
    <row r="48" customFormat="false" ht="12.75" hidden="false" customHeight="true" outlineLevel="0" collapsed="false">
      <c r="A48" s="276" t="s">
        <v>424</v>
      </c>
      <c r="B48" s="275" t="n">
        <f aca="false">SUM(C48:AG48)</f>
        <v>0</v>
      </c>
      <c r="C48" s="150"/>
      <c r="D48" s="150"/>
      <c r="F48" s="0"/>
      <c r="G48" s="0"/>
      <c r="H48" s="150"/>
      <c r="I48" s="150"/>
      <c r="J48" s="150"/>
      <c r="K48" s="150"/>
      <c r="L48" s="150"/>
      <c r="M48" s="150"/>
      <c r="N48" s="150"/>
      <c r="O48" s="150"/>
      <c r="P48" s="150"/>
      <c r="Q48" s="150"/>
      <c r="R48" s="150"/>
      <c r="S48" s="150"/>
      <c r="T48" s="150"/>
      <c r="U48" s="150"/>
      <c r="V48" s="150"/>
      <c r="X48" s="150"/>
      <c r="Y48" s="150"/>
      <c r="Z48" s="150"/>
      <c r="AA48" s="150"/>
      <c r="AB48" s="150"/>
      <c r="AC48" s="150"/>
      <c r="AD48" s="150"/>
      <c r="AE48" s="150" t="n">
        <v>0</v>
      </c>
      <c r="AF48" s="150"/>
      <c r="AG48" s="301"/>
      <c r="AH48" s="8"/>
      <c r="AI48" s="269" t="n">
        <v>5</v>
      </c>
      <c r="AJ48" s="270" t="s">
        <v>425</v>
      </c>
      <c r="AK48" s="8"/>
      <c r="AL48" s="132"/>
      <c r="AM48" s="150"/>
      <c r="AN48" s="277"/>
      <c r="AO48" s="132"/>
      <c r="AP48" s="132"/>
      <c r="AQ48" s="132"/>
      <c r="AR48" s="132"/>
      <c r="AS48" s="132"/>
      <c r="AT48" s="145"/>
      <c r="AU48" s="145"/>
    </row>
    <row r="49" customFormat="false" ht="12.75" hidden="false" customHeight="true" outlineLevel="0" collapsed="false">
      <c r="A49" s="276" t="s">
        <v>426</v>
      </c>
      <c r="B49" s="275" t="n">
        <f aca="false">SUM(C49:AG49)</f>
        <v>0</v>
      </c>
      <c r="C49" s="150"/>
      <c r="D49" s="150"/>
      <c r="F49" s="0"/>
      <c r="G49" s="0"/>
      <c r="H49" s="150"/>
      <c r="I49" s="150"/>
      <c r="J49" s="150"/>
      <c r="K49" s="150"/>
      <c r="L49" s="150"/>
      <c r="M49" s="150"/>
      <c r="N49" s="150"/>
      <c r="O49" s="150"/>
      <c r="P49" s="150"/>
      <c r="Q49" s="150"/>
      <c r="R49" s="150"/>
      <c r="S49" s="150"/>
      <c r="T49" s="150"/>
      <c r="U49" s="150"/>
      <c r="V49" s="150"/>
      <c r="X49" s="150"/>
      <c r="Y49" s="150"/>
      <c r="Z49" s="150"/>
      <c r="AA49" s="150"/>
      <c r="AB49" s="150"/>
      <c r="AC49" s="150"/>
      <c r="AD49" s="150"/>
      <c r="AE49" s="150" t="n">
        <v>0</v>
      </c>
      <c r="AF49" s="150"/>
      <c r="AG49" s="301"/>
      <c r="AH49" s="8"/>
      <c r="AI49" s="269" t="n">
        <v>6</v>
      </c>
      <c r="AJ49" s="270" t="s">
        <v>427</v>
      </c>
      <c r="AK49" s="8"/>
      <c r="AL49" s="132"/>
      <c r="AM49" s="150"/>
      <c r="AN49" s="277"/>
      <c r="AO49" s="132"/>
      <c r="AP49" s="132"/>
      <c r="AQ49" s="132"/>
      <c r="AR49" s="132"/>
      <c r="AS49" s="132"/>
      <c r="AT49" s="145"/>
      <c r="AU49" s="145"/>
    </row>
    <row r="50" customFormat="false" ht="12.75" hidden="false" customHeight="true" outlineLevel="0" collapsed="false">
      <c r="A50" s="276" t="s">
        <v>428</v>
      </c>
      <c r="B50" s="275" t="n">
        <f aca="false">SUM(C50:AG50)</f>
        <v>0</v>
      </c>
      <c r="C50" s="150"/>
      <c r="D50" s="150"/>
      <c r="F50" s="0"/>
      <c r="G50" s="0"/>
      <c r="H50" s="150"/>
      <c r="I50" s="150"/>
      <c r="J50" s="150"/>
      <c r="K50" s="150"/>
      <c r="L50" s="150"/>
      <c r="M50" s="150"/>
      <c r="N50" s="150"/>
      <c r="O50" s="150"/>
      <c r="P50" s="150"/>
      <c r="Q50" s="150"/>
      <c r="R50" s="150"/>
      <c r="S50" s="150"/>
      <c r="T50" s="150"/>
      <c r="U50" s="150"/>
      <c r="V50" s="150"/>
      <c r="X50" s="150"/>
      <c r="Y50" s="150"/>
      <c r="Z50" s="150"/>
      <c r="AA50" s="150"/>
      <c r="AB50" s="150"/>
      <c r="AC50" s="150"/>
      <c r="AD50" s="150"/>
      <c r="AE50" s="150" t="n">
        <v>0</v>
      </c>
      <c r="AF50" s="150"/>
      <c r="AG50" s="301"/>
      <c r="AH50" s="8"/>
      <c r="AI50" s="278" t="n">
        <v>7</v>
      </c>
      <c r="AJ50" s="279" t="s">
        <v>418</v>
      </c>
      <c r="AK50" s="8"/>
      <c r="AL50" s="9"/>
      <c r="AM50" s="9"/>
      <c r="AN50" s="277"/>
      <c r="AO50" s="132"/>
      <c r="AP50" s="132"/>
      <c r="AQ50" s="132"/>
      <c r="AR50" s="132"/>
      <c r="AS50" s="132"/>
      <c r="AT50" s="145"/>
      <c r="AU50" s="145"/>
    </row>
    <row r="51" customFormat="false" ht="12.75" hidden="false" customHeight="true" outlineLevel="0" collapsed="false">
      <c r="A51" s="276" t="s">
        <v>429</v>
      </c>
      <c r="B51" s="275" t="n">
        <f aca="false">SUM(C51:AG51)</f>
        <v>0</v>
      </c>
      <c r="C51" s="150"/>
      <c r="D51" s="150"/>
      <c r="F51" s="0"/>
      <c r="G51" s="0"/>
      <c r="H51" s="150"/>
      <c r="I51" s="150"/>
      <c r="J51" s="150"/>
      <c r="K51" s="150"/>
      <c r="L51" s="150"/>
      <c r="M51" s="150"/>
      <c r="N51" s="150"/>
      <c r="O51" s="150"/>
      <c r="P51" s="150"/>
      <c r="Q51" s="150"/>
      <c r="R51" s="150"/>
      <c r="S51" s="150"/>
      <c r="T51" s="150"/>
      <c r="U51" s="150"/>
      <c r="V51" s="150"/>
      <c r="X51" s="150"/>
      <c r="Y51" s="150"/>
      <c r="Z51" s="150"/>
      <c r="AA51" s="150"/>
      <c r="AB51" s="150"/>
      <c r="AC51" s="150"/>
      <c r="AD51" s="150"/>
      <c r="AE51" s="150" t="n">
        <v>0</v>
      </c>
      <c r="AF51" s="150"/>
      <c r="AG51" s="301"/>
      <c r="AH51" s="8"/>
      <c r="AI51" s="145"/>
      <c r="AJ51" s="8"/>
      <c r="AK51" s="8"/>
      <c r="AL51" s="9"/>
      <c r="AM51" s="9"/>
      <c r="AN51" s="10"/>
      <c r="AO51" s="8"/>
      <c r="AP51" s="8"/>
      <c r="AQ51" s="8"/>
      <c r="AR51" s="8"/>
      <c r="AS51" s="8"/>
    </row>
    <row r="52" customFormat="false" ht="12.75" hidden="false" customHeight="true" outlineLevel="0" collapsed="false">
      <c r="A52" s="276" t="s">
        <v>430</v>
      </c>
      <c r="B52" s="275" t="n">
        <f aca="false">SUM(C52:AG52)</f>
        <v>0</v>
      </c>
      <c r="C52" s="150"/>
      <c r="D52" s="150"/>
      <c r="F52" s="0"/>
      <c r="G52" s="0"/>
      <c r="H52" s="150"/>
      <c r="I52" s="150"/>
      <c r="J52" s="150"/>
      <c r="K52" s="150"/>
      <c r="L52" s="150"/>
      <c r="M52" s="150"/>
      <c r="N52" s="150"/>
      <c r="O52" s="150"/>
      <c r="P52" s="150"/>
      <c r="Q52" s="150"/>
      <c r="R52" s="150"/>
      <c r="S52" s="150"/>
      <c r="T52" s="150"/>
      <c r="U52" s="150"/>
      <c r="V52" s="150"/>
      <c r="X52" s="150"/>
      <c r="Y52" s="150"/>
      <c r="Z52" s="150"/>
      <c r="AA52" s="150"/>
      <c r="AB52" s="150"/>
      <c r="AC52" s="150"/>
      <c r="AD52" s="150"/>
      <c r="AE52" s="150" t="n">
        <v>0</v>
      </c>
      <c r="AF52" s="150"/>
      <c r="AG52" s="301"/>
      <c r="AH52" s="8"/>
      <c r="AI52" s="145"/>
      <c r="AJ52" s="8"/>
      <c r="AK52" s="8"/>
      <c r="AL52" s="9"/>
      <c r="AM52" s="9"/>
      <c r="AN52" s="10"/>
      <c r="AO52" s="8"/>
      <c r="AP52" s="8"/>
      <c r="AQ52" s="8"/>
      <c r="AR52" s="8"/>
      <c r="AS52" s="8"/>
    </row>
    <row r="53" customFormat="false" ht="12.75" hidden="false" customHeight="true" outlineLevel="0" collapsed="false">
      <c r="A53" s="218" t="s">
        <v>272</v>
      </c>
      <c r="B53" s="275" t="n">
        <f aca="false">SUM(C53:AG53)</f>
        <v>0</v>
      </c>
      <c r="C53" s="150"/>
      <c r="D53" s="150"/>
      <c r="F53" s="0"/>
      <c r="G53" s="0"/>
      <c r="H53" s="150"/>
      <c r="I53" s="150"/>
      <c r="J53" s="150"/>
      <c r="K53" s="150"/>
      <c r="L53" s="150"/>
      <c r="M53" s="150"/>
      <c r="N53" s="150"/>
      <c r="O53" s="150"/>
      <c r="P53" s="150"/>
      <c r="Q53" s="150"/>
      <c r="R53" s="150"/>
      <c r="S53" s="150"/>
      <c r="T53" s="150"/>
      <c r="U53" s="150"/>
      <c r="V53" s="150"/>
      <c r="X53" s="150"/>
      <c r="Y53" s="150"/>
      <c r="Z53" s="150"/>
      <c r="AA53" s="150"/>
      <c r="AB53" s="150"/>
      <c r="AC53" s="150"/>
      <c r="AD53" s="150"/>
      <c r="AE53" s="150" t="n">
        <v>0</v>
      </c>
      <c r="AF53" s="150"/>
      <c r="AG53" s="301"/>
      <c r="AH53" s="8"/>
      <c r="AI53" s="471" t="s">
        <v>431</v>
      </c>
      <c r="AJ53" s="8"/>
      <c r="AK53" s="8"/>
      <c r="AL53" s="132"/>
      <c r="AM53" s="9"/>
      <c r="AN53" s="10"/>
      <c r="AO53" s="8"/>
      <c r="AP53" s="8"/>
      <c r="AQ53" s="8"/>
      <c r="AR53" s="8"/>
      <c r="AS53" s="8"/>
    </row>
    <row r="54" customFormat="false" ht="12.75" hidden="false" customHeight="true" outlineLevel="0" collapsed="false">
      <c r="A54" s="218" t="s">
        <v>273</v>
      </c>
      <c r="B54" s="275" t="n">
        <f aca="false">SUM(C54:AG54)</f>
        <v>0</v>
      </c>
      <c r="C54" s="150"/>
      <c r="D54" s="150"/>
      <c r="F54" s="0"/>
      <c r="G54" s="0"/>
      <c r="H54" s="150"/>
      <c r="I54" s="150"/>
      <c r="J54" s="150"/>
      <c r="K54" s="150"/>
      <c r="L54" s="150"/>
      <c r="M54" s="150"/>
      <c r="N54" s="150"/>
      <c r="O54" s="150"/>
      <c r="P54" s="150"/>
      <c r="Q54" s="150"/>
      <c r="R54" s="150"/>
      <c r="S54" s="150"/>
      <c r="T54" s="150"/>
      <c r="U54" s="150"/>
      <c r="V54" s="150"/>
      <c r="X54" s="150"/>
      <c r="Y54" s="150"/>
      <c r="Z54" s="150"/>
      <c r="AA54" s="150"/>
      <c r="AB54" s="150"/>
      <c r="AC54" s="150"/>
      <c r="AD54" s="150"/>
      <c r="AE54" s="150" t="n">
        <v>0</v>
      </c>
      <c r="AF54" s="150"/>
      <c r="AG54" s="301"/>
      <c r="AH54" s="8"/>
      <c r="AI54" s="472" t="s">
        <v>432</v>
      </c>
      <c r="AJ54" s="286" t="s">
        <v>433</v>
      </c>
      <c r="AK54" s="473" t="s">
        <v>434</v>
      </c>
      <c r="AL54" s="473" t="s">
        <v>435</v>
      </c>
      <c r="AM54" s="474" t="s">
        <v>436</v>
      </c>
      <c r="AN54" s="10"/>
      <c r="AO54" s="8"/>
      <c r="AP54" s="8"/>
      <c r="AQ54" s="8"/>
      <c r="AR54" s="8"/>
      <c r="AS54" s="8"/>
    </row>
    <row r="55" customFormat="false" ht="12.75" hidden="false" customHeight="true" outlineLevel="0" collapsed="false">
      <c r="A55" s="218" t="s">
        <v>274</v>
      </c>
      <c r="B55" s="275" t="n">
        <f aca="false">SUM(C55:AG55)</f>
        <v>0</v>
      </c>
      <c r="C55" s="150"/>
      <c r="D55" s="150"/>
      <c r="F55" s="0"/>
      <c r="G55" s="0"/>
      <c r="H55" s="150"/>
      <c r="I55" s="150"/>
      <c r="J55" s="150"/>
      <c r="K55" s="150"/>
      <c r="L55" s="150"/>
      <c r="M55" s="150"/>
      <c r="N55" s="150"/>
      <c r="O55" s="150"/>
      <c r="P55" s="150"/>
      <c r="Q55" s="150"/>
      <c r="R55" s="150"/>
      <c r="S55" s="150"/>
      <c r="T55" s="150"/>
      <c r="U55" s="150"/>
      <c r="V55" s="150"/>
      <c r="X55" s="150"/>
      <c r="Y55" s="150"/>
      <c r="Z55" s="150"/>
      <c r="AA55" s="150"/>
      <c r="AB55" s="150"/>
      <c r="AC55" s="150"/>
      <c r="AD55" s="150"/>
      <c r="AE55" s="150" t="n">
        <v>0</v>
      </c>
      <c r="AF55" s="150"/>
      <c r="AG55" s="301"/>
      <c r="AH55" s="8"/>
      <c r="AJ55" s="8"/>
      <c r="AK55" s="8"/>
      <c r="AL55" s="132"/>
      <c r="AM55" s="9"/>
      <c r="AN55" s="10"/>
      <c r="AO55" s="8"/>
      <c r="AP55" s="8"/>
      <c r="AQ55" s="8"/>
      <c r="AR55" s="8"/>
      <c r="AS55" s="8"/>
    </row>
    <row r="56" customFormat="false" ht="12.75" hidden="false" customHeight="true" outlineLevel="0" collapsed="false">
      <c r="A56" s="218" t="s">
        <v>275</v>
      </c>
      <c r="B56" s="275" t="n">
        <f aca="false">SUM(C56:AG56)</f>
        <v>0</v>
      </c>
      <c r="C56" s="150"/>
      <c r="D56" s="150"/>
      <c r="F56" s="0"/>
      <c r="G56" s="0"/>
      <c r="H56" s="150"/>
      <c r="I56" s="150"/>
      <c r="J56" s="150"/>
      <c r="K56" s="150"/>
      <c r="L56" s="150"/>
      <c r="M56" s="150"/>
      <c r="N56" s="150"/>
      <c r="O56" s="150"/>
      <c r="P56" s="150"/>
      <c r="Q56" s="150"/>
      <c r="R56" s="150"/>
      <c r="S56" s="150"/>
      <c r="T56" s="150"/>
      <c r="U56" s="150"/>
      <c r="V56" s="150"/>
      <c r="X56" s="150"/>
      <c r="Y56" s="150"/>
      <c r="Z56" s="150"/>
      <c r="AA56" s="150"/>
      <c r="AB56" s="150"/>
      <c r="AC56" s="150"/>
      <c r="AD56" s="150"/>
      <c r="AE56" s="150" t="n">
        <v>0</v>
      </c>
      <c r="AF56" s="150"/>
      <c r="AG56" s="301"/>
      <c r="AH56" s="8"/>
      <c r="AI56" s="145"/>
      <c r="AJ56" s="8"/>
      <c r="AK56" s="8"/>
      <c r="AL56" s="132"/>
      <c r="AM56" s="9"/>
      <c r="AN56" s="10"/>
      <c r="AO56" s="8"/>
      <c r="AP56" s="8"/>
      <c r="AQ56" s="8"/>
      <c r="AR56" s="8"/>
      <c r="AS56" s="8"/>
    </row>
    <row r="57" customFormat="false" ht="12.75" hidden="false" customHeight="true" outlineLevel="0" collapsed="false">
      <c r="A57" s="276" t="s">
        <v>276</v>
      </c>
      <c r="B57" s="275" t="n">
        <f aca="false">SUM(C57:AG57)</f>
        <v>0</v>
      </c>
      <c r="C57" s="150"/>
      <c r="D57" s="150"/>
      <c r="F57" s="0"/>
      <c r="G57" s="0"/>
      <c r="H57" s="150"/>
      <c r="I57" s="150"/>
      <c r="J57" s="150"/>
      <c r="K57" s="150"/>
      <c r="L57" s="150"/>
      <c r="M57" s="150"/>
      <c r="N57" s="150"/>
      <c r="O57" s="150"/>
      <c r="P57" s="150"/>
      <c r="Q57" s="150"/>
      <c r="R57" s="150"/>
      <c r="S57" s="150"/>
      <c r="T57" s="150"/>
      <c r="U57" s="150"/>
      <c r="V57" s="150"/>
      <c r="X57" s="150"/>
      <c r="Y57" s="150"/>
      <c r="Z57" s="150"/>
      <c r="AA57" s="150"/>
      <c r="AB57" s="150"/>
      <c r="AC57" s="150"/>
      <c r="AD57" s="150"/>
      <c r="AE57" s="150" t="n">
        <v>0</v>
      </c>
      <c r="AF57" s="150"/>
      <c r="AG57" s="301"/>
      <c r="AH57" s="8"/>
      <c r="AI57" s="145"/>
      <c r="AJ57" s="8"/>
      <c r="AK57" s="8"/>
      <c r="AL57" s="132"/>
      <c r="AM57" s="9"/>
      <c r="AN57" s="10"/>
      <c r="AO57" s="8"/>
      <c r="AP57" s="8"/>
      <c r="AQ57" s="8"/>
      <c r="AR57" s="8"/>
      <c r="AS57" s="8"/>
    </row>
    <row r="58" customFormat="false" ht="12.75" hidden="false" customHeight="true" outlineLevel="0" collapsed="false">
      <c r="A58" s="276" t="s">
        <v>438</v>
      </c>
      <c r="B58" s="275" t="n">
        <f aca="false">SUM(C58:AG58)</f>
        <v>0</v>
      </c>
      <c r="C58" s="150"/>
      <c r="D58" s="150"/>
      <c r="F58" s="0"/>
      <c r="G58" s="0"/>
      <c r="H58" s="150"/>
      <c r="I58" s="150"/>
      <c r="J58" s="150"/>
      <c r="K58" s="150"/>
      <c r="L58" s="150"/>
      <c r="M58" s="150"/>
      <c r="N58" s="150"/>
      <c r="O58" s="150"/>
      <c r="P58" s="150"/>
      <c r="Q58" s="150"/>
      <c r="R58" s="150"/>
      <c r="S58" s="150"/>
      <c r="T58" s="150"/>
      <c r="U58" s="150"/>
      <c r="V58" s="150"/>
      <c r="X58" s="150"/>
      <c r="Y58" s="150"/>
      <c r="Z58" s="150"/>
      <c r="AA58" s="150"/>
      <c r="AB58" s="150"/>
      <c r="AC58" s="150"/>
      <c r="AD58" s="150"/>
      <c r="AE58" s="150" t="n">
        <v>0</v>
      </c>
      <c r="AF58" s="150"/>
      <c r="AG58" s="301"/>
      <c r="AH58" s="8"/>
      <c r="AI58" s="145"/>
      <c r="AJ58" s="8"/>
      <c r="AK58" s="8"/>
      <c r="AL58" s="132"/>
      <c r="AM58" s="9"/>
      <c r="AN58" s="277"/>
      <c r="AO58" s="132"/>
      <c r="AP58" s="132"/>
      <c r="AQ58" s="132"/>
      <c r="AR58" s="132"/>
      <c r="AS58" s="132"/>
      <c r="AT58" s="145"/>
      <c r="AU58" s="145"/>
      <c r="AV58" s="145"/>
      <c r="AW58" s="145"/>
      <c r="AX58" s="145"/>
    </row>
    <row r="59" customFormat="false" ht="12.75" hidden="false" customHeight="true" outlineLevel="0" collapsed="false">
      <c r="A59" s="276" t="s">
        <v>278</v>
      </c>
      <c r="B59" s="275" t="n">
        <f aca="false">SUM(C59:AG59)</f>
        <v>0</v>
      </c>
      <c r="C59" s="150"/>
      <c r="D59" s="150"/>
      <c r="F59" s="0"/>
      <c r="G59" s="0"/>
      <c r="H59" s="150"/>
      <c r="I59" s="150"/>
      <c r="J59" s="150"/>
      <c r="K59" s="150"/>
      <c r="L59" s="150"/>
      <c r="M59" s="150"/>
      <c r="N59" s="150"/>
      <c r="O59" s="150"/>
      <c r="P59" s="150"/>
      <c r="Q59" s="150"/>
      <c r="R59" s="150"/>
      <c r="S59" s="150"/>
      <c r="T59" s="150"/>
      <c r="U59" s="150"/>
      <c r="V59" s="150"/>
      <c r="X59" s="150"/>
      <c r="Y59" s="150"/>
      <c r="Z59" s="150"/>
      <c r="AA59" s="150"/>
      <c r="AB59" s="150"/>
      <c r="AC59" s="150"/>
      <c r="AD59" s="150"/>
      <c r="AE59" s="150" t="n">
        <v>0</v>
      </c>
      <c r="AF59" s="150"/>
      <c r="AG59" s="301"/>
      <c r="AH59" s="8"/>
      <c r="AI59" s="145"/>
      <c r="AJ59" s="8"/>
      <c r="AK59" s="8"/>
      <c r="AL59" s="132"/>
      <c r="AM59" s="9"/>
      <c r="AN59" s="277"/>
      <c r="AO59" s="132"/>
      <c r="AP59" s="132"/>
      <c r="AQ59" s="132"/>
      <c r="AR59" s="132"/>
      <c r="AS59" s="132"/>
      <c r="AT59" s="145"/>
      <c r="AU59" s="145"/>
      <c r="AV59" s="145"/>
      <c r="AW59" s="145"/>
      <c r="AX59" s="145"/>
    </row>
    <row r="60" customFormat="false" ht="12.75" hidden="false" customHeight="true" outlineLevel="0" collapsed="false">
      <c r="A60" s="276" t="s">
        <v>279</v>
      </c>
      <c r="B60" s="275" t="n">
        <f aca="false">SUM(C60:AG60)</f>
        <v>0</v>
      </c>
      <c r="C60" s="150"/>
      <c r="D60" s="150"/>
      <c r="F60" s="0"/>
      <c r="G60" s="0"/>
      <c r="H60" s="150"/>
      <c r="I60" s="150"/>
      <c r="J60" s="150"/>
      <c r="K60" s="150"/>
      <c r="L60" s="150"/>
      <c r="M60" s="150"/>
      <c r="N60" s="150"/>
      <c r="O60" s="150"/>
      <c r="P60" s="150"/>
      <c r="Q60" s="150"/>
      <c r="R60" s="150"/>
      <c r="S60" s="150"/>
      <c r="T60" s="150"/>
      <c r="U60" s="150"/>
      <c r="V60" s="150"/>
      <c r="X60" s="150"/>
      <c r="Y60" s="150"/>
      <c r="Z60" s="150"/>
      <c r="AA60" s="150"/>
      <c r="AB60" s="150"/>
      <c r="AC60" s="150"/>
      <c r="AD60" s="150"/>
      <c r="AE60" s="150" t="n">
        <v>0</v>
      </c>
      <c r="AF60" s="150"/>
      <c r="AG60" s="301"/>
      <c r="AH60" s="8"/>
      <c r="AI60" s="145"/>
      <c r="AJ60" s="8"/>
      <c r="AK60" s="8"/>
      <c r="AL60" s="132"/>
      <c r="AM60" s="9"/>
      <c r="AN60" s="277"/>
      <c r="AO60" s="132"/>
      <c r="AP60" s="132"/>
      <c r="AQ60" s="132"/>
      <c r="AR60" s="132"/>
      <c r="AS60" s="132"/>
      <c r="AT60" s="145"/>
      <c r="AU60" s="145"/>
      <c r="AV60" s="145"/>
      <c r="AW60" s="145"/>
      <c r="AX60" s="145"/>
    </row>
    <row r="61" customFormat="false" ht="12.75" hidden="false" customHeight="true" outlineLevel="0" collapsed="false">
      <c r="A61" s="276" t="s">
        <v>439</v>
      </c>
      <c r="B61" s="275" t="n">
        <f aca="false">SUM(C61:AG61)</f>
        <v>0</v>
      </c>
      <c r="C61" s="150"/>
      <c r="D61" s="150"/>
      <c r="F61" s="0"/>
      <c r="G61" s="0"/>
      <c r="H61" s="150"/>
      <c r="I61" s="150"/>
      <c r="J61" s="150"/>
      <c r="K61" s="150"/>
      <c r="L61" s="150"/>
      <c r="M61" s="150"/>
      <c r="N61" s="150"/>
      <c r="O61" s="150"/>
      <c r="P61" s="150"/>
      <c r="Q61" s="150"/>
      <c r="R61" s="150"/>
      <c r="S61" s="150"/>
      <c r="T61" s="150"/>
      <c r="U61" s="150"/>
      <c r="V61" s="150"/>
      <c r="X61" s="150"/>
      <c r="Y61" s="150"/>
      <c r="Z61" s="150"/>
      <c r="AA61" s="150"/>
      <c r="AB61" s="150"/>
      <c r="AC61" s="150"/>
      <c r="AD61" s="150"/>
      <c r="AE61" s="150" t="n">
        <v>0</v>
      </c>
      <c r="AF61" s="150"/>
      <c r="AG61" s="301"/>
      <c r="AH61" s="8"/>
      <c r="AJ61" s="8"/>
      <c r="AK61" s="8"/>
      <c r="AL61" s="132"/>
      <c r="AM61" s="9"/>
      <c r="AN61" s="10"/>
      <c r="AO61" s="8"/>
      <c r="AP61" s="8"/>
      <c r="AQ61" s="8"/>
      <c r="AR61" s="8"/>
      <c r="AS61" s="8"/>
    </row>
    <row r="62" customFormat="false" ht="12.75" hidden="false" customHeight="true" outlineLevel="0" collapsed="false">
      <c r="A62" s="276" t="s">
        <v>281</v>
      </c>
      <c r="B62" s="275" t="n">
        <f aca="false">SUM(C62:AG62)</f>
        <v>0</v>
      </c>
      <c r="C62" s="150"/>
      <c r="D62" s="150"/>
      <c r="F62" s="0"/>
      <c r="G62" s="0"/>
      <c r="H62" s="150"/>
      <c r="I62" s="150"/>
      <c r="J62" s="150"/>
      <c r="K62" s="150"/>
      <c r="L62" s="150"/>
      <c r="M62" s="150"/>
      <c r="N62" s="150"/>
      <c r="O62" s="150"/>
      <c r="P62" s="150"/>
      <c r="Q62" s="150"/>
      <c r="R62" s="150"/>
      <c r="S62" s="150"/>
      <c r="T62" s="150"/>
      <c r="U62" s="150"/>
      <c r="V62" s="150"/>
      <c r="X62" s="150"/>
      <c r="Y62" s="150"/>
      <c r="Z62" s="150"/>
      <c r="AA62" s="150"/>
      <c r="AB62" s="150"/>
      <c r="AC62" s="150"/>
      <c r="AD62" s="150"/>
      <c r="AE62" s="150" t="n">
        <v>0</v>
      </c>
      <c r="AF62" s="150"/>
      <c r="AG62" s="301"/>
      <c r="AH62" s="8"/>
      <c r="AJ62" s="8"/>
      <c r="AK62" s="8"/>
      <c r="AL62" s="132"/>
      <c r="AM62" s="9"/>
      <c r="AN62" s="10"/>
      <c r="AO62" s="10"/>
      <c r="AP62" s="8"/>
      <c r="AQ62" s="8"/>
      <c r="AR62" s="8"/>
      <c r="AS62" s="8"/>
    </row>
    <row r="63" customFormat="false" ht="12.75" hidden="false" customHeight="true" outlineLevel="0" collapsed="false">
      <c r="A63" s="276" t="s">
        <v>393</v>
      </c>
      <c r="B63" s="275" t="n">
        <f aca="false">SUM(C63:AG63)</f>
        <v>0</v>
      </c>
      <c r="C63" s="443"/>
      <c r="D63" s="443"/>
      <c r="F63" s="0"/>
      <c r="G63" s="0"/>
      <c r="H63" s="443"/>
      <c r="I63" s="443"/>
      <c r="J63" s="443"/>
      <c r="K63" s="443"/>
      <c r="L63" s="443"/>
      <c r="M63" s="443"/>
      <c r="N63" s="443"/>
      <c r="O63" s="443"/>
      <c r="P63" s="443"/>
      <c r="Q63" s="443"/>
      <c r="R63" s="443"/>
      <c r="S63" s="443"/>
      <c r="T63" s="443"/>
      <c r="U63" s="443"/>
      <c r="V63" s="443"/>
      <c r="X63" s="443"/>
      <c r="Y63" s="443"/>
      <c r="Z63" s="443"/>
      <c r="AA63" s="443"/>
      <c r="AB63" s="443"/>
      <c r="AC63" s="443"/>
      <c r="AD63" s="443"/>
      <c r="AE63" s="150" t="n">
        <v>0</v>
      </c>
      <c r="AF63" s="443"/>
      <c r="AG63" s="468"/>
      <c r="AH63" s="8"/>
      <c r="AI63" s="145"/>
      <c r="AJ63" s="8"/>
      <c r="AK63" s="8"/>
      <c r="AL63" s="132"/>
      <c r="AM63" s="9"/>
      <c r="AN63" s="10"/>
      <c r="AO63" s="8"/>
      <c r="AP63" s="8"/>
      <c r="AQ63" s="8"/>
      <c r="AR63" s="8"/>
      <c r="AS63" s="8"/>
    </row>
    <row r="64" customFormat="false" ht="12.75" hidden="false" customHeight="true" outlineLevel="0" collapsed="false">
      <c r="A64" s="276" t="s">
        <v>440</v>
      </c>
      <c r="B64" s="275" t="n">
        <f aca="false">SUM(C64:AG64)</f>
        <v>0</v>
      </c>
      <c r="C64" s="150"/>
      <c r="D64" s="150"/>
      <c r="F64" s="0"/>
      <c r="G64" s="0"/>
      <c r="H64" s="150"/>
      <c r="I64" s="150"/>
      <c r="J64" s="150"/>
      <c r="K64" s="150"/>
      <c r="L64" s="150"/>
      <c r="M64" s="150"/>
      <c r="N64" s="150"/>
      <c r="O64" s="150"/>
      <c r="P64" s="150"/>
      <c r="Q64" s="150"/>
      <c r="R64" s="150"/>
      <c r="S64" s="150"/>
      <c r="T64" s="150"/>
      <c r="U64" s="150"/>
      <c r="V64" s="150"/>
      <c r="X64" s="150"/>
      <c r="Y64" s="150"/>
      <c r="Z64" s="150"/>
      <c r="AA64" s="150"/>
      <c r="AB64" s="150"/>
      <c r="AC64" s="150"/>
      <c r="AD64" s="150"/>
      <c r="AE64" s="150"/>
      <c r="AF64" s="150"/>
      <c r="AG64" s="301"/>
      <c r="AH64" s="8"/>
      <c r="AI64" s="145"/>
      <c r="AJ64" s="8"/>
      <c r="AK64" s="8"/>
      <c r="AL64" s="9"/>
      <c r="AM64" s="9"/>
      <c r="AN64" s="8"/>
      <c r="AO64" s="8"/>
      <c r="AP64" s="8"/>
      <c r="AQ64" s="8"/>
      <c r="AR64" s="8"/>
      <c r="AS64" s="8"/>
    </row>
    <row r="65" customFormat="false" ht="12.75" hidden="false" customHeight="true" outlineLevel="0" collapsed="false">
      <c r="A65" s="218" t="s">
        <v>441</v>
      </c>
      <c r="B65" s="275" t="n">
        <f aca="false">SUM(C65:AG65)</f>
        <v>0</v>
      </c>
      <c r="C65" s="150"/>
      <c r="D65" s="150"/>
      <c r="F65" s="0"/>
      <c r="G65" s="0"/>
      <c r="H65" s="150"/>
      <c r="I65" s="150"/>
      <c r="J65" s="150"/>
      <c r="K65" s="150"/>
      <c r="L65" s="150"/>
      <c r="M65" s="150"/>
      <c r="N65" s="150"/>
      <c r="O65" s="150"/>
      <c r="P65" s="150"/>
      <c r="Q65" s="150"/>
      <c r="R65" s="150"/>
      <c r="S65" s="150"/>
      <c r="T65" s="150"/>
      <c r="U65" s="150"/>
      <c r="V65" s="150"/>
      <c r="X65" s="150"/>
      <c r="Y65" s="150"/>
      <c r="Z65" s="150"/>
      <c r="AA65" s="150"/>
      <c r="AB65" s="150"/>
      <c r="AC65" s="150"/>
      <c r="AD65" s="150"/>
      <c r="AE65" s="150"/>
      <c r="AF65" s="150"/>
      <c r="AG65" s="301"/>
      <c r="AH65" s="8"/>
      <c r="AJ65" s="8"/>
      <c r="AK65" s="8"/>
      <c r="AL65" s="132"/>
      <c r="AM65" s="9"/>
      <c r="AN65" s="8"/>
      <c r="AO65" s="8"/>
      <c r="AP65" s="8"/>
      <c r="AQ65" s="8"/>
      <c r="AR65" s="8"/>
      <c r="AS65" s="8"/>
    </row>
    <row r="66" customFormat="false" ht="12.75" hidden="false" customHeight="true" outlineLevel="0" collapsed="false">
      <c r="A66" s="218" t="s">
        <v>442</v>
      </c>
      <c r="B66" s="275" t="n">
        <f aca="false">SUM(C66:AG66)</f>
        <v>0</v>
      </c>
      <c r="C66" s="150"/>
      <c r="D66" s="150"/>
      <c r="F66" s="0"/>
      <c r="G66" s="0"/>
      <c r="H66" s="150"/>
      <c r="I66" s="150"/>
      <c r="J66" s="150"/>
      <c r="K66" s="150"/>
      <c r="L66" s="150"/>
      <c r="M66" s="150"/>
      <c r="N66" s="150"/>
      <c r="O66" s="150"/>
      <c r="P66" s="150"/>
      <c r="Q66" s="150"/>
      <c r="R66" s="150"/>
      <c r="S66" s="150"/>
      <c r="T66" s="150"/>
      <c r="U66" s="150"/>
      <c r="V66" s="150"/>
      <c r="X66" s="150"/>
      <c r="Y66" s="150"/>
      <c r="Z66" s="150"/>
      <c r="AA66" s="150"/>
      <c r="AB66" s="150"/>
      <c r="AC66" s="150"/>
      <c r="AD66" s="150"/>
      <c r="AE66" s="150"/>
      <c r="AF66" s="150"/>
      <c r="AG66" s="301"/>
      <c r="AH66" s="8"/>
      <c r="AI66" s="145"/>
      <c r="AJ66" s="8"/>
      <c r="AK66" s="8"/>
      <c r="AL66" s="132"/>
      <c r="AM66" s="9"/>
      <c r="AN66" s="8"/>
      <c r="AO66" s="8"/>
      <c r="AP66" s="8"/>
      <c r="AQ66" s="8"/>
      <c r="AR66" s="8"/>
      <c r="AS66" s="8"/>
    </row>
    <row r="67" customFormat="false" ht="12.75" hidden="false" customHeight="true" outlineLevel="0" collapsed="false">
      <c r="A67" s="218" t="s">
        <v>443</v>
      </c>
      <c r="B67" s="275" t="n">
        <f aca="false">SUM(C67:AG67)</f>
        <v>0</v>
      </c>
      <c r="C67" s="150"/>
      <c r="D67" s="150"/>
      <c r="F67" s="0"/>
      <c r="G67" s="0"/>
      <c r="H67" s="150"/>
      <c r="I67" s="150"/>
      <c r="J67" s="150"/>
      <c r="K67" s="150"/>
      <c r="L67" s="150"/>
      <c r="M67" s="150"/>
      <c r="N67" s="150"/>
      <c r="O67" s="150"/>
      <c r="P67" s="150"/>
      <c r="Q67" s="150"/>
      <c r="R67" s="150"/>
      <c r="S67" s="150"/>
      <c r="T67" s="150"/>
      <c r="U67" s="150"/>
      <c r="V67" s="150"/>
      <c r="X67" s="150"/>
      <c r="Y67" s="150"/>
      <c r="Z67" s="150"/>
      <c r="AA67" s="150"/>
      <c r="AB67" s="150"/>
      <c r="AC67" s="150"/>
      <c r="AD67" s="150"/>
      <c r="AE67" s="150" t="n">
        <v>0</v>
      </c>
      <c r="AF67" s="150"/>
      <c r="AG67" s="301"/>
      <c r="AH67" s="8"/>
      <c r="AI67" s="145"/>
      <c r="AJ67" s="8"/>
      <c r="AK67" s="8"/>
      <c r="AL67" s="132"/>
      <c r="AM67" s="9"/>
      <c r="AN67" s="8"/>
      <c r="AO67" s="8"/>
      <c r="AP67" s="8"/>
      <c r="AQ67" s="8"/>
      <c r="AR67" s="8"/>
      <c r="AS67" s="8"/>
    </row>
    <row r="68" customFormat="false" ht="12.75" hidden="false" customHeight="true" outlineLevel="0" collapsed="false">
      <c r="A68" s="218" t="s">
        <v>444</v>
      </c>
      <c r="B68" s="275" t="n">
        <f aca="false">SUM(C68:AG68)</f>
        <v>0</v>
      </c>
      <c r="C68" s="150"/>
      <c r="D68" s="150"/>
      <c r="F68" s="0"/>
      <c r="G68" s="0"/>
      <c r="H68" s="150"/>
      <c r="I68" s="0"/>
      <c r="J68" s="150"/>
      <c r="K68" s="150"/>
      <c r="L68" s="150"/>
      <c r="M68" s="150"/>
      <c r="N68" s="150"/>
      <c r="O68" s="150"/>
      <c r="P68" s="150"/>
      <c r="Q68" s="150"/>
      <c r="R68" s="150"/>
      <c r="S68" s="150"/>
      <c r="T68" s="150"/>
      <c r="U68" s="150"/>
      <c r="V68" s="150"/>
      <c r="W68" s="150"/>
      <c r="X68" s="150"/>
      <c r="Y68" s="150"/>
      <c r="Z68" s="150"/>
      <c r="AA68" s="150"/>
      <c r="AB68" s="150"/>
      <c r="AC68" s="150"/>
      <c r="AD68" s="150"/>
      <c r="AE68" s="150"/>
      <c r="AF68" s="150"/>
      <c r="AG68" s="301"/>
      <c r="AH68" s="8"/>
      <c r="AJ68" s="8"/>
      <c r="AK68" s="8"/>
      <c r="AL68" s="132"/>
      <c r="AM68" s="9"/>
      <c r="AN68" s="8"/>
      <c r="AO68" s="8"/>
      <c r="AP68" s="8"/>
      <c r="AQ68" s="8"/>
      <c r="AR68" s="8"/>
      <c r="AS68" s="8"/>
    </row>
    <row r="69" customFormat="false" ht="12.75" hidden="false" customHeight="true" outlineLevel="0" collapsed="false">
      <c r="A69" s="276" t="s">
        <v>445</v>
      </c>
      <c r="B69" s="275" t="n">
        <f aca="false">SUM(C69:AG69)</f>
        <v>0</v>
      </c>
      <c r="C69" s="150"/>
      <c r="D69" s="150"/>
      <c r="F69" s="0"/>
      <c r="G69" s="0"/>
      <c r="H69" s="150"/>
      <c r="I69" s="0"/>
      <c r="J69" s="150"/>
      <c r="K69" s="150"/>
      <c r="L69" s="150"/>
      <c r="M69" s="150"/>
      <c r="N69" s="150"/>
      <c r="O69" s="150"/>
      <c r="P69" s="150"/>
      <c r="Q69" s="150"/>
      <c r="R69" s="150"/>
      <c r="S69" s="150"/>
      <c r="T69" s="150"/>
      <c r="U69" s="150"/>
      <c r="V69" s="150"/>
      <c r="W69" s="150"/>
      <c r="X69" s="150"/>
      <c r="Y69" s="150"/>
      <c r="Z69" s="150"/>
      <c r="AA69" s="150"/>
      <c r="AB69" s="150"/>
      <c r="AC69" s="150"/>
      <c r="AD69" s="150"/>
      <c r="AE69" s="150"/>
      <c r="AF69" s="150"/>
      <c r="AG69" s="301"/>
      <c r="AH69" s="8"/>
      <c r="AI69" s="145"/>
      <c r="AJ69" s="8"/>
      <c r="AK69" s="8"/>
      <c r="AL69" s="132"/>
      <c r="AM69" s="9"/>
      <c r="AN69" s="8"/>
      <c r="AO69" s="8"/>
      <c r="AP69" s="8"/>
      <c r="AQ69" s="8"/>
      <c r="AR69" s="8"/>
      <c r="AS69" s="8"/>
    </row>
    <row r="70" customFormat="false" ht="12.75" hidden="false" customHeight="true" outlineLevel="0" collapsed="false">
      <c r="A70" s="218" t="s">
        <v>446</v>
      </c>
      <c r="B70" s="275" t="n">
        <f aca="false">SUM(C70:AG70)</f>
        <v>0</v>
      </c>
      <c r="C70" s="150"/>
      <c r="D70" s="150"/>
      <c r="F70" s="150"/>
      <c r="G70" s="150"/>
      <c r="H70" s="150"/>
      <c r="I70" s="0"/>
      <c r="J70" s="150"/>
      <c r="K70" s="150"/>
      <c r="L70" s="150"/>
      <c r="M70" s="150"/>
      <c r="N70" s="150"/>
      <c r="O70" s="150"/>
      <c r="P70" s="150"/>
      <c r="Q70" s="150"/>
      <c r="R70" s="150"/>
      <c r="S70" s="150"/>
      <c r="T70" s="150"/>
      <c r="U70" s="150"/>
      <c r="V70" s="150"/>
      <c r="W70" s="150"/>
      <c r="X70" s="150"/>
      <c r="Y70" s="150"/>
      <c r="Z70" s="150"/>
      <c r="AA70" s="150"/>
      <c r="AB70" s="150"/>
      <c r="AC70" s="150"/>
      <c r="AD70" s="150"/>
      <c r="AE70" s="150"/>
      <c r="AF70" s="150"/>
      <c r="AG70" s="301"/>
      <c r="AH70" s="8"/>
      <c r="AJ70" s="8"/>
      <c r="AK70" s="8"/>
      <c r="AL70" s="132"/>
      <c r="AM70" s="9"/>
      <c r="AN70" s="8"/>
      <c r="AO70" s="8"/>
      <c r="AP70" s="8"/>
      <c r="AQ70" s="8"/>
      <c r="AR70" s="8"/>
      <c r="AS70" s="8"/>
    </row>
    <row r="71" customFormat="false" ht="12.75" hidden="false" customHeight="true" outlineLevel="0" collapsed="false">
      <c r="A71" s="218" t="s">
        <v>447</v>
      </c>
      <c r="B71" s="275" t="s">
        <v>448</v>
      </c>
      <c r="C71" s="150"/>
      <c r="D71" s="150"/>
      <c r="E71" s="150"/>
      <c r="F71" s="150"/>
      <c r="G71" s="150"/>
      <c r="H71" s="150"/>
      <c r="I71" s="0"/>
      <c r="J71" s="150"/>
      <c r="K71" s="150"/>
      <c r="L71" s="150"/>
      <c r="M71" s="150"/>
      <c r="N71" s="150"/>
      <c r="O71" s="150"/>
      <c r="P71" s="150"/>
      <c r="Q71" s="150"/>
      <c r="R71" s="150"/>
      <c r="S71" s="150"/>
      <c r="T71" s="150"/>
      <c r="U71" s="150"/>
      <c r="V71" s="150"/>
      <c r="W71" s="150"/>
      <c r="X71" s="150"/>
      <c r="Y71" s="150"/>
      <c r="Z71" s="150"/>
      <c r="AA71" s="150"/>
      <c r="AB71" s="150"/>
      <c r="AC71" s="150"/>
      <c r="AD71" s="150"/>
      <c r="AE71" s="150"/>
      <c r="AF71" s="150"/>
      <c r="AG71" s="301"/>
      <c r="AH71" s="8"/>
      <c r="AJ71" s="8"/>
      <c r="AK71" s="8"/>
      <c r="AL71" s="132"/>
      <c r="AM71" s="9"/>
    </row>
    <row r="72" customFormat="false" ht="12.75" hidden="false" customHeight="true" outlineLevel="0" collapsed="false">
      <c r="A72" s="218"/>
      <c r="B72" s="300" t="s">
        <v>449</v>
      </c>
      <c r="C72" s="9"/>
      <c r="D72" s="9"/>
      <c r="E72" s="9"/>
      <c r="F72" s="9"/>
      <c r="G72" s="9"/>
      <c r="H72" s="9"/>
      <c r="I72" s="0"/>
      <c r="J72" s="9"/>
      <c r="K72" s="9"/>
      <c r="L72" s="9"/>
      <c r="M72" s="9"/>
      <c r="N72" s="9"/>
      <c r="O72" s="9"/>
      <c r="P72" s="9"/>
      <c r="Q72" s="9"/>
      <c r="R72" s="9"/>
      <c r="S72" s="9"/>
      <c r="T72" s="9"/>
      <c r="U72" s="9"/>
      <c r="V72" s="9"/>
      <c r="W72" s="9"/>
      <c r="X72" s="9"/>
      <c r="Y72" s="9"/>
      <c r="Z72" s="9"/>
      <c r="AA72" s="9"/>
      <c r="AB72" s="9"/>
      <c r="AC72" s="9"/>
      <c r="AD72" s="9"/>
      <c r="AE72" s="9"/>
      <c r="AF72" s="9"/>
      <c r="AG72" s="303"/>
      <c r="AH72" s="8"/>
      <c r="AJ72" s="8"/>
      <c r="AK72" s="8"/>
      <c r="AL72" s="132"/>
      <c r="AM72" s="9"/>
    </row>
    <row r="73" customFormat="false" ht="12.75" hidden="false" customHeight="true" outlineLevel="0" collapsed="false">
      <c r="A73" s="218" t="s">
        <v>450</v>
      </c>
      <c r="B73" s="275" t="n">
        <f aca="false">E22</f>
        <v>0</v>
      </c>
      <c r="C73" s="150" t="n">
        <f aca="false">B73</f>
        <v>0</v>
      </c>
      <c r="D73" s="150" t="n">
        <f aca="false">C73</f>
        <v>0</v>
      </c>
      <c r="E73" s="150" t="n">
        <f aca="false">D73</f>
        <v>0</v>
      </c>
      <c r="F73" s="150" t="n">
        <f aca="false">E73</f>
        <v>0</v>
      </c>
      <c r="G73" s="150" t="n">
        <f aca="false">F73</f>
        <v>0</v>
      </c>
      <c r="H73" s="150" t="n">
        <f aca="false">G73</f>
        <v>0</v>
      </c>
      <c r="I73" s="150" t="n">
        <f aca="false">H73</f>
        <v>0</v>
      </c>
      <c r="J73" s="150" t="n">
        <f aca="false">I73</f>
        <v>0</v>
      </c>
      <c r="K73" s="150" t="n">
        <f aca="false">J73</f>
        <v>0</v>
      </c>
      <c r="L73" s="150" t="n">
        <f aca="false">K73</f>
        <v>0</v>
      </c>
      <c r="M73" s="0"/>
      <c r="N73" s="150" t="n">
        <f aca="false">P73</f>
        <v>0</v>
      </c>
      <c r="O73" s="150" t="n">
        <f aca="false">N73</f>
        <v>0</v>
      </c>
      <c r="P73" s="150" t="n">
        <f aca="false">L73</f>
        <v>0</v>
      </c>
      <c r="Q73" s="150" t="e">
        <f aca="false">#REF!</f>
        <v>#REF!</v>
      </c>
      <c r="R73" s="150" t="e">
        <f aca="false">Q73</f>
        <v>#REF!</v>
      </c>
      <c r="S73" s="150"/>
      <c r="T73" s="150"/>
      <c r="U73" s="150" t="n">
        <f aca="false">T73</f>
        <v>0</v>
      </c>
      <c r="V73" s="150" t="n">
        <f aca="false">U73</f>
        <v>0</v>
      </c>
      <c r="W73" s="150" t="n">
        <f aca="false">V73</f>
        <v>0</v>
      </c>
      <c r="X73" s="150" t="n">
        <f aca="false">W73</f>
        <v>0</v>
      </c>
      <c r="Y73" s="150" t="n">
        <f aca="false">X73</f>
        <v>0</v>
      </c>
      <c r="Z73" s="150" t="n">
        <f aca="false">Y73</f>
        <v>0</v>
      </c>
      <c r="AA73" s="150" t="n">
        <f aca="false">Z73</f>
        <v>0</v>
      </c>
      <c r="AB73" s="150" t="n">
        <f aca="false">AA73</f>
        <v>0</v>
      </c>
      <c r="AC73" s="150" t="n">
        <f aca="false">AB73</f>
        <v>0</v>
      </c>
      <c r="AD73" s="150" t="n">
        <f aca="false">AC73</f>
        <v>0</v>
      </c>
      <c r="AE73" s="150" t="n">
        <f aca="false">AD73</f>
        <v>0</v>
      </c>
      <c r="AF73" s="150" t="n">
        <f aca="false">AE73</f>
        <v>0</v>
      </c>
      <c r="AG73" s="301" t="n">
        <f aca="false">AF73</f>
        <v>0</v>
      </c>
      <c r="AH73" s="8"/>
      <c r="AJ73" s="8"/>
      <c r="AK73" s="8"/>
      <c r="AL73" s="132"/>
      <c r="AM73" s="9"/>
    </row>
    <row r="74" customFormat="false" ht="12.75" hidden="false" customHeight="true" outlineLevel="0" collapsed="false">
      <c r="A74" s="218" t="s">
        <v>451</v>
      </c>
      <c r="B74" s="275" t="n">
        <f aca="false">SUM(C74:AG74)</f>
        <v>0</v>
      </c>
      <c r="C74" s="150" t="n">
        <v>0</v>
      </c>
      <c r="D74" s="150" t="n">
        <v>0</v>
      </c>
      <c r="E74" s="150" t="n">
        <v>0</v>
      </c>
      <c r="F74" s="150" t="n">
        <v>0</v>
      </c>
      <c r="G74" s="150" t="n">
        <v>0</v>
      </c>
      <c r="H74" s="150" t="n">
        <v>0</v>
      </c>
      <c r="I74" s="150" t="n">
        <v>0</v>
      </c>
      <c r="J74" s="150" t="n">
        <v>0</v>
      </c>
      <c r="K74" s="150" t="n">
        <v>0</v>
      </c>
      <c r="L74" s="150" t="n">
        <v>0</v>
      </c>
      <c r="M74" s="0"/>
      <c r="N74" s="150" t="n">
        <v>0</v>
      </c>
      <c r="O74" s="150" t="n">
        <v>0</v>
      </c>
      <c r="P74" s="150" t="n">
        <v>0</v>
      </c>
      <c r="Q74" s="150" t="n">
        <v>0</v>
      </c>
      <c r="R74" s="150" t="n">
        <v>0</v>
      </c>
      <c r="S74" s="150"/>
      <c r="T74" s="150"/>
      <c r="U74" s="150" t="n">
        <v>0</v>
      </c>
      <c r="V74" s="150" t="n">
        <v>0</v>
      </c>
      <c r="W74" s="150" t="n">
        <v>0</v>
      </c>
      <c r="X74" s="150" t="n">
        <v>0</v>
      </c>
      <c r="Y74" s="150" t="n">
        <v>0</v>
      </c>
      <c r="Z74" s="150" t="n">
        <v>0</v>
      </c>
      <c r="AA74" s="150" t="n">
        <v>0</v>
      </c>
      <c r="AB74" s="150" t="n">
        <v>0</v>
      </c>
      <c r="AC74" s="150" t="n">
        <v>0</v>
      </c>
      <c r="AD74" s="150" t="n">
        <v>0</v>
      </c>
      <c r="AE74" s="150" t="n">
        <v>0</v>
      </c>
      <c r="AF74" s="150" t="n">
        <v>0</v>
      </c>
      <c r="AG74" s="301" t="n">
        <v>0</v>
      </c>
      <c r="AH74" s="8"/>
      <c r="AJ74" s="8"/>
      <c r="AK74" s="8"/>
      <c r="AL74" s="132"/>
      <c r="AM74" s="9"/>
    </row>
    <row r="75" customFormat="false" ht="12.75" hidden="false" customHeight="true" outlineLevel="0" collapsed="false">
      <c r="A75" s="218"/>
      <c r="B75" s="302"/>
      <c r="C75" s="9"/>
      <c r="D75" s="9"/>
      <c r="E75" s="9"/>
      <c r="F75" s="9"/>
      <c r="G75" s="9"/>
      <c r="H75" s="9"/>
      <c r="I75" s="9"/>
      <c r="J75" s="9"/>
      <c r="K75" s="9"/>
      <c r="L75" s="9"/>
      <c r="M75" s="9"/>
      <c r="N75" s="9"/>
      <c r="O75" s="9"/>
      <c r="P75" s="9"/>
      <c r="Q75" s="9"/>
      <c r="R75" s="9"/>
      <c r="S75" s="9"/>
      <c r="T75" s="9"/>
      <c r="U75" s="9"/>
      <c r="V75" s="9"/>
      <c r="W75" s="9"/>
      <c r="X75" s="9"/>
      <c r="Y75" s="9"/>
      <c r="Z75" s="9"/>
      <c r="AA75" s="9"/>
      <c r="AB75" s="9"/>
      <c r="AC75" s="9"/>
      <c r="AD75" s="9"/>
      <c r="AE75" s="9"/>
      <c r="AF75" s="9"/>
      <c r="AG75" s="303"/>
      <c r="AH75" s="8"/>
      <c r="AJ75" s="8"/>
      <c r="AK75" s="8"/>
      <c r="AL75" s="132"/>
      <c r="AM75" s="9"/>
    </row>
    <row r="76" customFormat="false" ht="12.75" hidden="false" customHeight="true" outlineLevel="0" collapsed="false">
      <c r="A76" s="304" t="s">
        <v>452</v>
      </c>
      <c r="B76" s="305" t="n">
        <f aca="false">SUM(B47:B71)-B61-B68-B69-B58-B59</f>
        <v>0</v>
      </c>
      <c r="C76" s="306"/>
      <c r="D76" s="306"/>
      <c r="E76" s="306"/>
      <c r="F76" s="306"/>
      <c r="G76" s="306"/>
      <c r="H76" s="306"/>
      <c r="I76" s="306"/>
      <c r="J76" s="306"/>
      <c r="K76" s="306"/>
      <c r="L76" s="306"/>
      <c r="M76" s="306"/>
      <c r="N76" s="306"/>
      <c r="O76" s="306"/>
      <c r="P76" s="306"/>
      <c r="Q76" s="306"/>
      <c r="R76" s="306"/>
      <c r="S76" s="306"/>
      <c r="T76" s="306"/>
      <c r="U76" s="306"/>
      <c r="V76" s="306"/>
      <c r="W76" s="306"/>
      <c r="X76" s="306"/>
      <c r="Y76" s="306"/>
      <c r="Z76" s="306"/>
      <c r="AA76" s="306"/>
      <c r="AB76" s="306"/>
      <c r="AC76" s="306"/>
      <c r="AD76" s="306"/>
      <c r="AE76" s="306"/>
      <c r="AF76" s="306"/>
      <c r="AG76" s="307"/>
      <c r="AH76" s="8"/>
      <c r="AJ76" s="8"/>
      <c r="AK76" s="8"/>
      <c r="AL76" s="132"/>
      <c r="AM76" s="9"/>
    </row>
    <row r="77" customFormat="false" ht="12.75" hidden="false" customHeight="true" outlineLevel="0" collapsed="false">
      <c r="A77" s="8"/>
      <c r="B77" s="8"/>
      <c r="C77" s="8"/>
      <c r="D77" s="8"/>
      <c r="E77" s="8"/>
      <c r="F77" s="8"/>
      <c r="G77" s="8"/>
      <c r="H77" s="8"/>
      <c r="I77" s="8"/>
      <c r="J77" s="8"/>
      <c r="K77" s="8"/>
      <c r="L77" s="8"/>
      <c r="M77" s="8"/>
      <c r="N77" s="8"/>
      <c r="O77" s="8"/>
      <c r="P77" s="8"/>
      <c r="Q77" s="8"/>
      <c r="R77" s="8"/>
      <c r="S77" s="8"/>
      <c r="T77" s="8"/>
      <c r="U77" s="8"/>
      <c r="V77" s="8"/>
      <c r="W77" s="8"/>
      <c r="X77" s="8"/>
      <c r="Y77" s="8"/>
      <c r="Z77" s="8"/>
      <c r="AA77" s="8"/>
      <c r="AB77" s="8"/>
      <c r="AC77" s="8"/>
      <c r="AD77" s="8"/>
      <c r="AE77" s="8"/>
      <c r="AF77" s="8"/>
      <c r="AG77" s="8"/>
      <c r="AH77" s="8"/>
      <c r="AJ77" s="8"/>
      <c r="AK77" s="8"/>
      <c r="AL77" s="132"/>
      <c r="AM77" s="9"/>
    </row>
    <row r="78" customFormat="false" ht="12.75" hidden="false" customHeight="true" outlineLevel="0" collapsed="false">
      <c r="A78" s="87"/>
      <c r="B78" s="308"/>
      <c r="AH78" s="87"/>
      <c r="AJ78" s="87"/>
      <c r="AK78" s="150"/>
      <c r="AL78" s="132"/>
      <c r="AM78" s="9"/>
    </row>
    <row r="79" customFormat="false" ht="12.75" hidden="false" customHeight="true" outlineLevel="0" collapsed="false">
      <c r="A79" s="252" t="s">
        <v>453</v>
      </c>
      <c r="B79" s="252"/>
      <c r="AH79" s="87"/>
      <c r="AJ79" s="87"/>
      <c r="AK79" s="150"/>
      <c r="AL79" s="132"/>
      <c r="AM79" s="9"/>
    </row>
    <row r="80" customFormat="false" ht="12.75" hidden="false" customHeight="true" outlineLevel="0" collapsed="false">
      <c r="A80" s="87"/>
      <c r="B80" s="308"/>
      <c r="AH80" s="87"/>
      <c r="AJ80" s="87"/>
      <c r="AK80" s="150"/>
      <c r="AL80" s="132"/>
      <c r="AM80" s="9"/>
    </row>
    <row r="81" customFormat="false" ht="12.75" hidden="false" customHeight="true" outlineLevel="0" collapsed="false">
      <c r="A81" s="255"/>
      <c r="B81" s="256" t="s">
        <v>414</v>
      </c>
      <c r="C81" s="257" t="n">
        <f aca="false">SUM(C85:C101)</f>
        <v>0</v>
      </c>
      <c r="D81" s="257" t="n">
        <f aca="false">SUM(D85:D101)</f>
        <v>0</v>
      </c>
      <c r="E81" s="257" t="n">
        <f aca="false">SUM(E85:E101)</f>
        <v>0</v>
      </c>
      <c r="F81" s="257" t="n">
        <f aca="false">SUM(F85:F101)</f>
        <v>0</v>
      </c>
      <c r="G81" s="257" t="n">
        <f aca="false">SUM(G85:G101)</f>
        <v>0</v>
      </c>
      <c r="H81" s="257" t="n">
        <f aca="false">SUM(H85:H101)</f>
        <v>0</v>
      </c>
      <c r="I81" s="257" t="n">
        <f aca="false">SUM(I85:I101)</f>
        <v>0</v>
      </c>
      <c r="J81" s="257" t="n">
        <f aca="false">SUM(J85:J101)</f>
        <v>0</v>
      </c>
      <c r="K81" s="257" t="n">
        <f aca="false">SUM(K85:K101)</f>
        <v>0</v>
      </c>
      <c r="L81" s="257" t="n">
        <f aca="false">SUM(L85:L101)</f>
        <v>0</v>
      </c>
      <c r="M81" s="257" t="n">
        <f aca="false">SUM(M85:M101)</f>
        <v>0</v>
      </c>
      <c r="N81" s="257" t="n">
        <f aca="false">SUM(N85:N101)</f>
        <v>0</v>
      </c>
      <c r="O81" s="257" t="n">
        <f aca="false">SUM(O85:O101)</f>
        <v>0</v>
      </c>
      <c r="P81" s="257" t="n">
        <f aca="false">SUM(P85:P101)</f>
        <v>0</v>
      </c>
      <c r="Q81" s="257" t="n">
        <f aca="false">SUM(Q85:Q101)</f>
        <v>0</v>
      </c>
      <c r="R81" s="257" t="n">
        <f aca="false">SUM(R85:R101)</f>
        <v>0</v>
      </c>
      <c r="S81" s="257" t="n">
        <f aca="false">SUM(S85:S101)</f>
        <v>0</v>
      </c>
      <c r="T81" s="257" t="n">
        <f aca="false">SUM(T85:T101)</f>
        <v>0</v>
      </c>
      <c r="U81" s="257" t="n">
        <f aca="false">SUM(U85:U101)</f>
        <v>0</v>
      </c>
      <c r="V81" s="257" t="n">
        <f aca="false">SUM(V85:V101)</f>
        <v>0</v>
      </c>
      <c r="W81" s="257" t="n">
        <f aca="false">SUM(W85:W101)</f>
        <v>0</v>
      </c>
      <c r="X81" s="257" t="n">
        <f aca="false">SUM(X85:X101)</f>
        <v>0</v>
      </c>
      <c r="Y81" s="257" t="n">
        <f aca="false">SUM(Y85:Y101)</f>
        <v>0</v>
      </c>
      <c r="Z81" s="257" t="n">
        <f aca="false">SUM(Z85:Z101)</f>
        <v>0</v>
      </c>
      <c r="AA81" s="257" t="n">
        <f aca="false">SUM(AA85:AA101)</f>
        <v>0</v>
      </c>
      <c r="AB81" s="257" t="n">
        <f aca="false">SUM(AB85:AB101)</f>
        <v>0</v>
      </c>
      <c r="AC81" s="257" t="n">
        <f aca="false">SUM(AC85:AC101)</f>
        <v>0</v>
      </c>
      <c r="AD81" s="257" t="n">
        <f aca="false">SUM(AD85:AD101)</f>
        <v>0</v>
      </c>
      <c r="AE81" s="257" t="n">
        <f aca="false">SUM(AE85:AE101)</f>
        <v>0</v>
      </c>
      <c r="AF81" s="257" t="n">
        <f aca="false">SUM(AF85:AF101)</f>
        <v>0</v>
      </c>
      <c r="AG81" s="257" t="n">
        <f aca="false">SUM(AG85:AG101)</f>
        <v>0</v>
      </c>
      <c r="AH81" s="8"/>
      <c r="AI81" s="309"/>
      <c r="AJ81" s="310"/>
      <c r="AK81" s="8"/>
      <c r="AL81" s="22"/>
      <c r="AN81" s="8"/>
      <c r="AO81" s="8"/>
      <c r="AP81" s="8"/>
      <c r="AQ81" s="8"/>
      <c r="AR81" s="8"/>
      <c r="AS81" s="8"/>
    </row>
    <row r="82" customFormat="false" ht="12.75" hidden="false" customHeight="true" outlineLevel="0" collapsed="false">
      <c r="A82" s="260" t="s">
        <v>322</v>
      </c>
      <c r="B82" s="261" t="n">
        <f aca="false">B44</f>
        <v>36982</v>
      </c>
      <c r="C82" s="262" t="n">
        <f aca="false">C44</f>
        <v>36982</v>
      </c>
      <c r="D82" s="262" t="n">
        <f aca="false">D44</f>
        <v>36983</v>
      </c>
      <c r="E82" s="262" t="n">
        <f aca="false">E44</f>
        <v>36984</v>
      </c>
      <c r="F82" s="262" t="n">
        <f aca="false">F44</f>
        <v>36985</v>
      </c>
      <c r="G82" s="262" t="n">
        <f aca="false">G44</f>
        <v>36986</v>
      </c>
      <c r="H82" s="262" t="n">
        <f aca="false">H44</f>
        <v>36987</v>
      </c>
      <c r="I82" s="262" t="n">
        <f aca="false">I44</f>
        <v>36988</v>
      </c>
      <c r="J82" s="262" t="n">
        <f aca="false">J44</f>
        <v>36989</v>
      </c>
      <c r="K82" s="262" t="n">
        <f aca="false">K44</f>
        <v>36990</v>
      </c>
      <c r="L82" s="262" t="n">
        <f aca="false">L44</f>
        <v>36991</v>
      </c>
      <c r="M82" s="262" t="n">
        <f aca="false">M44</f>
        <v>36992</v>
      </c>
      <c r="N82" s="262" t="n">
        <f aca="false">N44</f>
        <v>36993</v>
      </c>
      <c r="O82" s="262" t="n">
        <f aca="false">O44</f>
        <v>36994</v>
      </c>
      <c r="P82" s="262" t="n">
        <f aca="false">P44</f>
        <v>36995</v>
      </c>
      <c r="Q82" s="262" t="n">
        <f aca="false">Q44</f>
        <v>36996</v>
      </c>
      <c r="R82" s="262" t="n">
        <f aca="false">R44</f>
        <v>36997</v>
      </c>
      <c r="S82" s="262" t="n">
        <f aca="false">S44</f>
        <v>36998</v>
      </c>
      <c r="T82" s="262" t="n">
        <f aca="false">T44</f>
        <v>36999</v>
      </c>
      <c r="U82" s="262" t="n">
        <f aca="false">U44</f>
        <v>37000</v>
      </c>
      <c r="V82" s="262" t="n">
        <f aca="false">V44</f>
        <v>37001</v>
      </c>
      <c r="W82" s="262" t="n">
        <f aca="false">W44</f>
        <v>37002</v>
      </c>
      <c r="X82" s="262" t="n">
        <f aca="false">X44</f>
        <v>37003</v>
      </c>
      <c r="Y82" s="262" t="n">
        <f aca="false">Y44</f>
        <v>37004</v>
      </c>
      <c r="Z82" s="262" t="n">
        <f aca="false">Z44</f>
        <v>37005</v>
      </c>
      <c r="AA82" s="262" t="n">
        <f aca="false">AA44</f>
        <v>37006</v>
      </c>
      <c r="AB82" s="262" t="n">
        <f aca="false">AB44</f>
        <v>37007</v>
      </c>
      <c r="AC82" s="262" t="n">
        <f aca="false">AC44</f>
        <v>37008</v>
      </c>
      <c r="AD82" s="262" t="n">
        <f aca="false">AD44</f>
        <v>37009</v>
      </c>
      <c r="AE82" s="262" t="n">
        <f aca="false">AE44</f>
        <v>37010</v>
      </c>
      <c r="AF82" s="262" t="n">
        <f aca="false">AF44</f>
        <v>37011</v>
      </c>
      <c r="AG82" s="262" t="n">
        <f aca="false">AG44</f>
        <v>37012</v>
      </c>
      <c r="AH82" s="263"/>
      <c r="AI82" s="309"/>
      <c r="AJ82" s="311"/>
      <c r="AK82" s="263"/>
      <c r="AL82" s="266"/>
      <c r="AM82" s="263"/>
      <c r="AN82" s="263"/>
      <c r="AO82" s="263"/>
      <c r="AP82" s="263"/>
      <c r="AQ82" s="263"/>
      <c r="AR82" s="263"/>
      <c r="AS82" s="263"/>
      <c r="AT82" s="263"/>
      <c r="AU82" s="263"/>
      <c r="AV82" s="263"/>
      <c r="AW82" s="263"/>
      <c r="AX82" s="263"/>
      <c r="AY82" s="263"/>
      <c r="AZ82" s="263"/>
      <c r="BA82" s="263"/>
      <c r="BB82" s="263"/>
      <c r="BC82" s="263"/>
      <c r="BD82" s="263"/>
      <c r="BE82" s="263"/>
      <c r="BF82" s="263"/>
      <c r="BG82" s="263"/>
      <c r="BH82" s="263"/>
      <c r="BI82" s="263"/>
      <c r="BJ82" s="263"/>
      <c r="BK82" s="263"/>
      <c r="BL82" s="263"/>
      <c r="BM82" s="263"/>
      <c r="BN82" s="263"/>
      <c r="BO82" s="263"/>
      <c r="BP82" s="263"/>
      <c r="BQ82" s="263"/>
      <c r="BR82" s="263"/>
      <c r="BS82" s="263"/>
      <c r="BT82" s="263"/>
      <c r="BU82" s="263"/>
      <c r="BV82" s="263"/>
      <c r="BW82" s="263"/>
      <c r="BX82" s="263"/>
      <c r="BY82" s="263"/>
      <c r="BZ82" s="263"/>
      <c r="CA82" s="263"/>
      <c r="CB82" s="263"/>
      <c r="CC82" s="263"/>
      <c r="CD82" s="263"/>
      <c r="CE82" s="263"/>
      <c r="CF82" s="263"/>
      <c r="CG82" s="263"/>
      <c r="CH82" s="263"/>
      <c r="CI82" s="263"/>
      <c r="CJ82" s="263"/>
      <c r="CK82" s="263"/>
      <c r="CL82" s="263"/>
      <c r="CM82" s="263"/>
      <c r="CN82" s="263"/>
      <c r="CO82" s="263"/>
      <c r="CP82" s="263"/>
      <c r="CQ82" s="263"/>
      <c r="CR82" s="263"/>
      <c r="CS82" s="263"/>
      <c r="CT82" s="263"/>
      <c r="CU82" s="263"/>
      <c r="CV82" s="263"/>
      <c r="CW82" s="263"/>
      <c r="CX82" s="263"/>
      <c r="CY82" s="263"/>
      <c r="CZ82" s="263"/>
      <c r="DA82" s="263"/>
      <c r="DB82" s="263"/>
      <c r="DC82" s="263"/>
      <c r="DD82" s="263"/>
      <c r="DE82" s="263"/>
      <c r="DF82" s="263"/>
      <c r="DG82" s="263"/>
      <c r="DH82" s="263"/>
      <c r="DI82" s="263"/>
      <c r="DJ82" s="263"/>
      <c r="DK82" s="263"/>
      <c r="DL82" s="263"/>
      <c r="DM82" s="263"/>
      <c r="DN82" s="263"/>
      <c r="DO82" s="263"/>
      <c r="DP82" s="263"/>
      <c r="DQ82" s="263"/>
      <c r="DR82" s="263"/>
      <c r="DS82" s="263"/>
      <c r="DT82" s="263"/>
      <c r="DU82" s="263"/>
      <c r="DV82" s="263"/>
      <c r="DW82" s="263"/>
      <c r="DX82" s="263"/>
      <c r="DY82" s="263"/>
      <c r="DZ82" s="263"/>
      <c r="EA82" s="263"/>
      <c r="EB82" s="263"/>
      <c r="EC82" s="263"/>
      <c r="ED82" s="263"/>
      <c r="EE82" s="263"/>
      <c r="EF82" s="263"/>
      <c r="EG82" s="263"/>
      <c r="EH82" s="263"/>
      <c r="EI82" s="263"/>
      <c r="EJ82" s="263"/>
      <c r="EK82" s="263"/>
      <c r="EL82" s="263"/>
      <c r="EM82" s="263"/>
      <c r="EN82" s="263"/>
      <c r="EO82" s="263"/>
      <c r="EP82" s="263"/>
      <c r="EQ82" s="263"/>
      <c r="ER82" s="263"/>
      <c r="ES82" s="263"/>
      <c r="ET82" s="263"/>
      <c r="EU82" s="263"/>
      <c r="EV82" s="263"/>
      <c r="EW82" s="263"/>
      <c r="EX82" s="263"/>
      <c r="EY82" s="263"/>
      <c r="EZ82" s="263"/>
      <c r="FA82" s="263"/>
      <c r="FB82" s="263"/>
      <c r="FC82" s="263"/>
      <c r="FD82" s="263"/>
      <c r="FE82" s="263"/>
      <c r="FF82" s="263"/>
      <c r="FG82" s="263"/>
      <c r="FH82" s="263"/>
      <c r="FI82" s="263"/>
      <c r="FJ82" s="263"/>
      <c r="FK82" s="263"/>
      <c r="FL82" s="263"/>
      <c r="FM82" s="263"/>
      <c r="FN82" s="263"/>
      <c r="FO82" s="263"/>
      <c r="FP82" s="263"/>
      <c r="FQ82" s="263"/>
      <c r="FR82" s="263"/>
      <c r="FS82" s="263"/>
      <c r="FT82" s="263"/>
      <c r="FU82" s="263"/>
      <c r="FV82" s="263"/>
      <c r="FW82" s="263"/>
      <c r="FX82" s="263"/>
      <c r="FY82" s="263"/>
      <c r="FZ82" s="263"/>
      <c r="GA82" s="263"/>
      <c r="GB82" s="263"/>
      <c r="GC82" s="263"/>
      <c r="GD82" s="263"/>
      <c r="GE82" s="263"/>
      <c r="GF82" s="263"/>
      <c r="GG82" s="263"/>
      <c r="GH82" s="263"/>
      <c r="GI82" s="263"/>
      <c r="GJ82" s="263"/>
      <c r="GK82" s="263"/>
      <c r="GL82" s="263"/>
      <c r="GM82" s="263"/>
      <c r="GN82" s="263"/>
      <c r="GO82" s="263"/>
      <c r="GP82" s="263"/>
      <c r="GQ82" s="263"/>
      <c r="GR82" s="263"/>
      <c r="GS82" s="263"/>
      <c r="GT82" s="263"/>
      <c r="GU82" s="263"/>
      <c r="GV82" s="263"/>
      <c r="GW82" s="263"/>
      <c r="GX82" s="263"/>
      <c r="GY82" s="263"/>
      <c r="GZ82" s="263"/>
      <c r="HA82" s="263"/>
      <c r="HB82" s="263"/>
      <c r="HC82" s="263"/>
      <c r="HD82" s="263"/>
      <c r="HE82" s="263"/>
      <c r="HF82" s="263"/>
      <c r="HG82" s="263"/>
      <c r="HH82" s="263"/>
      <c r="HI82" s="263"/>
      <c r="HJ82" s="263"/>
      <c r="HK82" s="263"/>
      <c r="HL82" s="263"/>
      <c r="HM82" s="263"/>
      <c r="HN82" s="263"/>
      <c r="HO82" s="263"/>
      <c r="HP82" s="263"/>
      <c r="HQ82" s="263"/>
      <c r="HR82" s="263"/>
      <c r="HS82" s="263"/>
      <c r="HT82" s="263"/>
      <c r="HU82" s="263"/>
      <c r="HV82" s="263"/>
      <c r="HW82" s="263"/>
      <c r="HX82" s="263"/>
      <c r="HY82" s="263"/>
      <c r="HZ82" s="263"/>
      <c r="IA82" s="263"/>
      <c r="IB82" s="263"/>
      <c r="IC82" s="263"/>
      <c r="ID82" s="263"/>
      <c r="IE82" s="263"/>
      <c r="IF82" s="263"/>
      <c r="IG82" s="263"/>
      <c r="IH82" s="263"/>
      <c r="II82" s="263"/>
      <c r="IJ82" s="263"/>
      <c r="IK82" s="263"/>
      <c r="IL82" s="263"/>
      <c r="IM82" s="263"/>
      <c r="IN82" s="263"/>
      <c r="IO82" s="263"/>
      <c r="IP82" s="263"/>
      <c r="IQ82" s="263"/>
      <c r="IR82" s="263"/>
      <c r="IS82" s="263"/>
      <c r="IT82" s="263"/>
      <c r="IU82" s="263"/>
      <c r="IV82" s="263"/>
      <c r="IW82" s="263"/>
    </row>
    <row r="83" customFormat="false" ht="12.75" hidden="false" customHeight="true" outlineLevel="0" collapsed="false">
      <c r="A83" s="267"/>
      <c r="B83" s="267"/>
      <c r="C83" s="268" t="str">
        <f aca="false">C45</f>
        <v>S</v>
      </c>
      <c r="D83" s="268" t="str">
        <f aca="false">D45</f>
        <v>M</v>
      </c>
      <c r="E83" s="268" t="str">
        <f aca="false">E45</f>
        <v>T</v>
      </c>
      <c r="F83" s="268" t="str">
        <f aca="false">F45</f>
        <v>W</v>
      </c>
      <c r="G83" s="268" t="str">
        <f aca="false">G45</f>
        <v>R</v>
      </c>
      <c r="H83" s="268" t="str">
        <f aca="false">H45</f>
        <v>F</v>
      </c>
      <c r="I83" s="268" t="str">
        <f aca="false">I45</f>
        <v>S</v>
      </c>
      <c r="J83" s="268" t="str">
        <f aca="false">J45</f>
        <v>S</v>
      </c>
      <c r="K83" s="268" t="str">
        <f aca="false">K45</f>
        <v>M</v>
      </c>
      <c r="L83" s="268" t="str">
        <f aca="false">L45</f>
        <v>T</v>
      </c>
      <c r="M83" s="268" t="str">
        <f aca="false">M45</f>
        <v>W</v>
      </c>
      <c r="N83" s="268" t="str">
        <f aca="false">N45</f>
        <v>R</v>
      </c>
      <c r="O83" s="268" t="str">
        <f aca="false">O45</f>
        <v>F</v>
      </c>
      <c r="P83" s="268" t="str">
        <f aca="false">P45</f>
        <v>S</v>
      </c>
      <c r="Q83" s="268" t="str">
        <f aca="false">Q45</f>
        <v>S</v>
      </c>
      <c r="R83" s="268" t="str">
        <f aca="false">R45</f>
        <v>M</v>
      </c>
      <c r="S83" s="268" t="str">
        <f aca="false">S45</f>
        <v>T</v>
      </c>
      <c r="T83" s="268" t="str">
        <f aca="false">T45</f>
        <v>W</v>
      </c>
      <c r="U83" s="268" t="str">
        <f aca="false">U45</f>
        <v>R</v>
      </c>
      <c r="V83" s="268" t="str">
        <f aca="false">V45</f>
        <v>F</v>
      </c>
      <c r="W83" s="268" t="str">
        <f aca="false">W45</f>
        <v>S</v>
      </c>
      <c r="X83" s="268" t="str">
        <f aca="false">X45</f>
        <v>S</v>
      </c>
      <c r="Y83" s="268" t="str">
        <f aca="false">Y45</f>
        <v>M</v>
      </c>
      <c r="Z83" s="268" t="str">
        <f aca="false">Z45</f>
        <v>T</v>
      </c>
      <c r="AA83" s="268" t="str">
        <f aca="false">AA45</f>
        <v>W</v>
      </c>
      <c r="AB83" s="268" t="str">
        <f aca="false">AB45</f>
        <v>R</v>
      </c>
      <c r="AC83" s="268" t="str">
        <f aca="false">AC45</f>
        <v>F</v>
      </c>
      <c r="AD83" s="268" t="str">
        <f aca="false">AD45</f>
        <v>S</v>
      </c>
      <c r="AE83" s="268" t="str">
        <f aca="false">AE45</f>
        <v>S</v>
      </c>
      <c r="AF83" s="268" t="str">
        <f aca="false">AF45</f>
        <v>M</v>
      </c>
      <c r="AG83" s="268" t="str">
        <f aca="false">AG45</f>
        <v>T</v>
      </c>
      <c r="AH83" s="8"/>
      <c r="AI83" s="309"/>
      <c r="AJ83" s="310"/>
      <c r="AK83" s="8"/>
      <c r="AL83" s="87"/>
      <c r="AN83" s="8"/>
      <c r="AO83" s="8"/>
      <c r="AP83" s="8"/>
      <c r="AQ83" s="8"/>
      <c r="AR83" s="8"/>
      <c r="AS83" s="8"/>
    </row>
    <row r="84" customFormat="false" ht="12.75" hidden="false" customHeight="true" outlineLevel="0" collapsed="false">
      <c r="A84" s="271"/>
      <c r="B84" s="272" t="s">
        <v>420</v>
      </c>
      <c r="C84" s="273"/>
      <c r="D84" s="273"/>
      <c r="E84" s="273"/>
      <c r="F84" s="273"/>
      <c r="G84" s="273"/>
      <c r="H84" s="273"/>
      <c r="I84" s="273"/>
      <c r="J84" s="273"/>
      <c r="K84" s="273"/>
      <c r="L84" s="273"/>
      <c r="M84" s="273"/>
      <c r="N84" s="273"/>
      <c r="O84" s="273"/>
      <c r="P84" s="273"/>
      <c r="Q84" s="273"/>
      <c r="R84" s="273"/>
      <c r="S84" s="273"/>
      <c r="T84" s="273"/>
      <c r="U84" s="273"/>
      <c r="V84" s="273"/>
      <c r="W84" s="273"/>
      <c r="X84" s="273"/>
      <c r="Y84" s="273"/>
      <c r="Z84" s="273"/>
      <c r="AA84" s="273"/>
      <c r="AB84" s="273"/>
      <c r="AC84" s="273"/>
      <c r="AD84" s="273"/>
      <c r="AE84" s="273"/>
      <c r="AF84" s="273"/>
      <c r="AG84" s="274"/>
      <c r="AH84" s="87"/>
      <c r="AI84" s="145"/>
      <c r="AJ84" s="312"/>
      <c r="AK84" s="150"/>
      <c r="AL84" s="132"/>
      <c r="AM84" s="9"/>
    </row>
    <row r="85" customFormat="false" ht="12.75" hidden="false" customHeight="true" outlineLevel="0" collapsed="false">
      <c r="A85" s="218" t="s">
        <v>454</v>
      </c>
      <c r="B85" s="275" t="n">
        <f aca="false">SUM(C85:AG85)</f>
        <v>0</v>
      </c>
      <c r="C85" s="150" t="n">
        <v>0</v>
      </c>
      <c r="D85" s="150" t="n">
        <v>0</v>
      </c>
      <c r="E85" s="150" t="n">
        <v>0</v>
      </c>
      <c r="F85" s="150" t="n">
        <v>0</v>
      </c>
      <c r="G85" s="150" t="n">
        <v>0</v>
      </c>
      <c r="H85" s="150" t="n">
        <v>0</v>
      </c>
      <c r="I85" s="150" t="n">
        <v>0</v>
      </c>
      <c r="J85" s="150" t="n">
        <v>0</v>
      </c>
      <c r="K85" s="150" t="n">
        <v>0</v>
      </c>
      <c r="L85" s="150" t="n">
        <v>0</v>
      </c>
      <c r="M85" s="150" t="n">
        <v>0</v>
      </c>
      <c r="N85" s="150" t="n">
        <v>0</v>
      </c>
      <c r="O85" s="150" t="n">
        <v>0</v>
      </c>
      <c r="P85" s="150" t="n">
        <v>0</v>
      </c>
      <c r="Q85" s="150" t="n">
        <v>0</v>
      </c>
      <c r="R85" s="150" t="n">
        <v>0</v>
      </c>
      <c r="S85" s="150" t="n">
        <v>0</v>
      </c>
      <c r="T85" s="150" t="n">
        <v>0</v>
      </c>
      <c r="U85" s="150" t="n">
        <v>0</v>
      </c>
      <c r="V85" s="150" t="n">
        <v>0</v>
      </c>
      <c r="W85" s="150" t="n">
        <v>0</v>
      </c>
      <c r="X85" s="150" t="n">
        <v>0</v>
      </c>
      <c r="Y85" s="150" t="n">
        <v>0</v>
      </c>
      <c r="Z85" s="150" t="n">
        <v>0</v>
      </c>
      <c r="AA85" s="150" t="n">
        <v>0</v>
      </c>
      <c r="AB85" s="150" t="n">
        <v>0</v>
      </c>
      <c r="AC85" s="150" t="n">
        <v>0</v>
      </c>
      <c r="AD85" s="150" t="n">
        <v>0</v>
      </c>
      <c r="AE85" s="150" t="n">
        <v>0</v>
      </c>
      <c r="AF85" s="150" t="n">
        <v>0</v>
      </c>
      <c r="AG85" s="301" t="n">
        <v>0</v>
      </c>
      <c r="AH85" s="87"/>
      <c r="AJ85" s="87"/>
      <c r="AK85" s="150"/>
      <c r="AL85" s="132"/>
      <c r="AM85" s="9"/>
    </row>
    <row r="86" customFormat="false" ht="12.75" hidden="false" customHeight="true" outlineLevel="0" collapsed="false">
      <c r="A86" s="218" t="s">
        <v>455</v>
      </c>
      <c r="B86" s="275" t="n">
        <f aca="false">SUM(C86:AG86)</f>
        <v>0</v>
      </c>
      <c r="C86" s="150" t="n">
        <v>0</v>
      </c>
      <c r="D86" s="150" t="n">
        <v>0</v>
      </c>
      <c r="E86" s="150" t="n">
        <v>0</v>
      </c>
      <c r="F86" s="150" t="n">
        <v>0</v>
      </c>
      <c r="G86" s="150" t="n">
        <v>0</v>
      </c>
      <c r="H86" s="150" t="n">
        <v>0</v>
      </c>
      <c r="I86" s="150" t="n">
        <v>0</v>
      </c>
      <c r="J86" s="150" t="n">
        <v>0</v>
      </c>
      <c r="K86" s="150" t="n">
        <v>0</v>
      </c>
      <c r="L86" s="150" t="n">
        <v>0</v>
      </c>
      <c r="M86" s="150" t="n">
        <v>0</v>
      </c>
      <c r="N86" s="150" t="n">
        <v>0</v>
      </c>
      <c r="O86" s="150" t="n">
        <v>0</v>
      </c>
      <c r="P86" s="150" t="n">
        <v>0</v>
      </c>
      <c r="Q86" s="150" t="n">
        <v>0</v>
      </c>
      <c r="R86" s="150" t="n">
        <v>0</v>
      </c>
      <c r="S86" s="150" t="n">
        <v>0</v>
      </c>
      <c r="T86" s="150" t="n">
        <v>0</v>
      </c>
      <c r="U86" s="150" t="n">
        <v>0</v>
      </c>
      <c r="V86" s="150" t="n">
        <v>0</v>
      </c>
      <c r="W86" s="150" t="n">
        <v>0</v>
      </c>
      <c r="X86" s="150" t="n">
        <v>0</v>
      </c>
      <c r="Y86" s="150" t="n">
        <v>0</v>
      </c>
      <c r="Z86" s="150" t="n">
        <v>0</v>
      </c>
      <c r="AA86" s="150" t="n">
        <v>0</v>
      </c>
      <c r="AB86" s="150" t="n">
        <v>0</v>
      </c>
      <c r="AC86" s="150" t="n">
        <v>0</v>
      </c>
      <c r="AD86" s="150" t="n">
        <v>0</v>
      </c>
      <c r="AE86" s="150" t="n">
        <v>0</v>
      </c>
      <c r="AF86" s="150" t="n">
        <v>0</v>
      </c>
      <c r="AG86" s="301" t="n">
        <v>0</v>
      </c>
      <c r="AH86" s="87"/>
      <c r="AJ86" s="87"/>
      <c r="AK86" s="150"/>
      <c r="AL86" s="132"/>
      <c r="AM86" s="9"/>
    </row>
    <row r="87" customFormat="false" ht="12.75" hidden="false" customHeight="true" outlineLevel="0" collapsed="false">
      <c r="A87" s="218" t="s">
        <v>456</v>
      </c>
      <c r="B87" s="275" t="n">
        <f aca="false">SUM(C87:AG87)</f>
        <v>0</v>
      </c>
      <c r="C87" s="150" t="n">
        <v>0</v>
      </c>
      <c r="D87" s="150" t="n">
        <v>0</v>
      </c>
      <c r="E87" s="150" t="n">
        <v>0</v>
      </c>
      <c r="F87" s="150" t="n">
        <v>0</v>
      </c>
      <c r="G87" s="150" t="n">
        <v>0</v>
      </c>
      <c r="H87" s="150" t="n">
        <v>0</v>
      </c>
      <c r="I87" s="150" t="n">
        <v>0</v>
      </c>
      <c r="J87" s="150" t="n">
        <v>0</v>
      </c>
      <c r="K87" s="150" t="n">
        <v>0</v>
      </c>
      <c r="L87" s="150" t="n">
        <v>0</v>
      </c>
      <c r="M87" s="150" t="n">
        <v>0</v>
      </c>
      <c r="N87" s="150" t="n">
        <v>0</v>
      </c>
      <c r="O87" s="150" t="n">
        <v>0</v>
      </c>
      <c r="P87" s="150" t="n">
        <v>0</v>
      </c>
      <c r="Q87" s="150" t="n">
        <v>0</v>
      </c>
      <c r="R87" s="150" t="n">
        <v>0</v>
      </c>
      <c r="S87" s="150" t="n">
        <v>0</v>
      </c>
      <c r="T87" s="150" t="n">
        <v>0</v>
      </c>
      <c r="U87" s="150" t="n">
        <v>0</v>
      </c>
      <c r="V87" s="150" t="n">
        <v>0</v>
      </c>
      <c r="W87" s="150" t="n">
        <v>0</v>
      </c>
      <c r="X87" s="150" t="n">
        <v>0</v>
      </c>
      <c r="Y87" s="150" t="n">
        <v>0</v>
      </c>
      <c r="Z87" s="150" t="n">
        <v>0</v>
      </c>
      <c r="AA87" s="150" t="n">
        <v>0</v>
      </c>
      <c r="AB87" s="150" t="n">
        <v>0</v>
      </c>
      <c r="AC87" s="150" t="n">
        <v>0</v>
      </c>
      <c r="AD87" s="150" t="n">
        <v>0</v>
      </c>
      <c r="AE87" s="150" t="n">
        <v>0</v>
      </c>
      <c r="AF87" s="150" t="n">
        <v>0</v>
      </c>
      <c r="AG87" s="301" t="n">
        <v>0</v>
      </c>
      <c r="AH87" s="87"/>
      <c r="AJ87" s="87"/>
      <c r="AK87" s="150"/>
      <c r="AL87" s="132"/>
      <c r="AM87" s="9"/>
    </row>
    <row r="88" customFormat="false" ht="12.75" hidden="false" customHeight="true" outlineLevel="0" collapsed="false">
      <c r="A88" s="218" t="s">
        <v>457</v>
      </c>
      <c r="B88" s="275" t="n">
        <f aca="false">SUM(C88:AG88)</f>
        <v>0</v>
      </c>
      <c r="C88" s="150" t="n">
        <v>0</v>
      </c>
      <c r="D88" s="150" t="n">
        <v>0</v>
      </c>
      <c r="E88" s="150" t="n">
        <v>0</v>
      </c>
      <c r="F88" s="150" t="n">
        <v>0</v>
      </c>
      <c r="G88" s="150" t="n">
        <v>0</v>
      </c>
      <c r="H88" s="150" t="n">
        <v>0</v>
      </c>
      <c r="I88" s="150" t="n">
        <v>0</v>
      </c>
      <c r="J88" s="150" t="n">
        <v>0</v>
      </c>
      <c r="K88" s="150" t="n">
        <v>0</v>
      </c>
      <c r="L88" s="150" t="n">
        <v>0</v>
      </c>
      <c r="M88" s="150" t="n">
        <v>0</v>
      </c>
      <c r="N88" s="150" t="n">
        <v>0</v>
      </c>
      <c r="O88" s="150" t="n">
        <v>0</v>
      </c>
      <c r="P88" s="150" t="n">
        <v>0</v>
      </c>
      <c r="Q88" s="150" t="n">
        <v>0</v>
      </c>
      <c r="R88" s="150" t="n">
        <v>0</v>
      </c>
      <c r="S88" s="150" t="n">
        <v>0</v>
      </c>
      <c r="T88" s="150" t="n">
        <v>0</v>
      </c>
      <c r="U88" s="150" t="n">
        <v>0</v>
      </c>
      <c r="V88" s="150" t="n">
        <v>0</v>
      </c>
      <c r="W88" s="150" t="n">
        <v>0</v>
      </c>
      <c r="X88" s="150" t="n">
        <v>0</v>
      </c>
      <c r="Y88" s="150" t="n">
        <v>0</v>
      </c>
      <c r="Z88" s="150" t="n">
        <v>0</v>
      </c>
      <c r="AA88" s="150" t="n">
        <v>0</v>
      </c>
      <c r="AB88" s="150" t="n">
        <v>0</v>
      </c>
      <c r="AC88" s="150" t="n">
        <v>0</v>
      </c>
      <c r="AD88" s="150" t="n">
        <v>0</v>
      </c>
      <c r="AE88" s="150" t="n">
        <v>0</v>
      </c>
      <c r="AF88" s="150" t="n">
        <v>0</v>
      </c>
      <c r="AG88" s="301" t="n">
        <v>0</v>
      </c>
      <c r="AH88" s="87"/>
      <c r="AJ88" s="87"/>
      <c r="AK88" s="150"/>
      <c r="AL88" s="132"/>
      <c r="AM88" s="9"/>
    </row>
    <row r="89" customFormat="false" ht="12.75" hidden="false" customHeight="true" outlineLevel="0" collapsed="false">
      <c r="A89" s="218" t="s">
        <v>458</v>
      </c>
      <c r="B89" s="275" t="n">
        <f aca="false">SUM(C89:AG89)</f>
        <v>0</v>
      </c>
      <c r="C89" s="150" t="n">
        <v>0</v>
      </c>
      <c r="D89" s="150" t="n">
        <v>0</v>
      </c>
      <c r="E89" s="150" t="n">
        <v>0</v>
      </c>
      <c r="F89" s="150" t="n">
        <v>0</v>
      </c>
      <c r="G89" s="150" t="n">
        <v>0</v>
      </c>
      <c r="H89" s="150" t="n">
        <v>0</v>
      </c>
      <c r="I89" s="150" t="n">
        <v>0</v>
      </c>
      <c r="J89" s="150" t="n">
        <v>0</v>
      </c>
      <c r="K89" s="150" t="n">
        <v>0</v>
      </c>
      <c r="L89" s="150" t="n">
        <v>0</v>
      </c>
      <c r="M89" s="150" t="n">
        <v>0</v>
      </c>
      <c r="N89" s="150" t="n">
        <v>0</v>
      </c>
      <c r="O89" s="150" t="n">
        <v>0</v>
      </c>
      <c r="P89" s="150" t="n">
        <v>0</v>
      </c>
      <c r="Q89" s="150" t="n">
        <v>0</v>
      </c>
      <c r="R89" s="150" t="n">
        <v>0</v>
      </c>
      <c r="S89" s="150" t="n">
        <v>0</v>
      </c>
      <c r="T89" s="150" t="n">
        <v>0</v>
      </c>
      <c r="U89" s="150" t="n">
        <v>0</v>
      </c>
      <c r="V89" s="150" t="n">
        <v>0</v>
      </c>
      <c r="W89" s="150" t="n">
        <v>0</v>
      </c>
      <c r="X89" s="150" t="n">
        <v>0</v>
      </c>
      <c r="Y89" s="150" t="n">
        <v>0</v>
      </c>
      <c r="Z89" s="150" t="n">
        <v>0</v>
      </c>
      <c r="AA89" s="150" t="n">
        <v>0</v>
      </c>
      <c r="AB89" s="150" t="n">
        <v>0</v>
      </c>
      <c r="AC89" s="150" t="n">
        <v>0</v>
      </c>
      <c r="AD89" s="150" t="n">
        <v>0</v>
      </c>
      <c r="AE89" s="150" t="n">
        <v>0</v>
      </c>
      <c r="AF89" s="150" t="n">
        <v>0</v>
      </c>
      <c r="AG89" s="301" t="n">
        <v>0</v>
      </c>
      <c r="AH89" s="87"/>
      <c r="AJ89" s="87"/>
      <c r="AK89" s="150"/>
      <c r="AL89" s="132"/>
      <c r="AM89" s="9"/>
    </row>
    <row r="90" customFormat="false" ht="12.75" hidden="false" customHeight="true" outlineLevel="0" collapsed="false">
      <c r="A90" s="218" t="s">
        <v>459</v>
      </c>
      <c r="B90" s="275" t="n">
        <f aca="false">SUM(C90:AG90)</f>
        <v>0</v>
      </c>
      <c r="C90" s="150" t="n">
        <v>0</v>
      </c>
      <c r="D90" s="150" t="n">
        <v>0</v>
      </c>
      <c r="E90" s="150" t="n">
        <v>0</v>
      </c>
      <c r="F90" s="150" t="n">
        <v>0</v>
      </c>
      <c r="G90" s="150" t="n">
        <v>0</v>
      </c>
      <c r="H90" s="150" t="n">
        <v>0</v>
      </c>
      <c r="I90" s="150" t="n">
        <v>0</v>
      </c>
      <c r="J90" s="150" t="n">
        <v>0</v>
      </c>
      <c r="K90" s="150" t="n">
        <v>0</v>
      </c>
      <c r="L90" s="150" t="n">
        <v>0</v>
      </c>
      <c r="M90" s="150" t="n">
        <v>0</v>
      </c>
      <c r="N90" s="150" t="n">
        <v>0</v>
      </c>
      <c r="O90" s="150" t="n">
        <v>0</v>
      </c>
      <c r="P90" s="150" t="n">
        <v>0</v>
      </c>
      <c r="Q90" s="150" t="n">
        <v>0</v>
      </c>
      <c r="R90" s="150" t="n">
        <v>0</v>
      </c>
      <c r="S90" s="150" t="n">
        <v>0</v>
      </c>
      <c r="T90" s="150" t="n">
        <v>0</v>
      </c>
      <c r="U90" s="150" t="n">
        <v>0</v>
      </c>
      <c r="V90" s="150" t="n">
        <v>0</v>
      </c>
      <c r="W90" s="150" t="n">
        <v>0</v>
      </c>
      <c r="X90" s="150" t="n">
        <v>0</v>
      </c>
      <c r="Y90" s="150" t="n">
        <v>0</v>
      </c>
      <c r="Z90" s="150" t="n">
        <v>0</v>
      </c>
      <c r="AA90" s="150" t="n">
        <v>0</v>
      </c>
      <c r="AB90" s="150" t="n">
        <v>0</v>
      </c>
      <c r="AC90" s="150" t="n">
        <v>0</v>
      </c>
      <c r="AD90" s="150" t="n">
        <v>0</v>
      </c>
      <c r="AE90" s="150" t="n">
        <v>0</v>
      </c>
      <c r="AF90" s="150" t="n">
        <v>0</v>
      </c>
      <c r="AG90" s="301" t="n">
        <v>0</v>
      </c>
      <c r="AH90" s="87"/>
      <c r="AJ90" s="87"/>
      <c r="AK90" s="150"/>
      <c r="AL90" s="132"/>
      <c r="AM90" s="9"/>
    </row>
    <row r="91" customFormat="false" ht="12.75" hidden="false" customHeight="true" outlineLevel="0" collapsed="false">
      <c r="A91" s="218" t="s">
        <v>460</v>
      </c>
      <c r="B91" s="275" t="n">
        <f aca="false">SUM(C91:AG91)</f>
        <v>0</v>
      </c>
      <c r="C91" s="150" t="n">
        <v>0</v>
      </c>
      <c r="D91" s="150" t="n">
        <v>0</v>
      </c>
      <c r="E91" s="150" t="n">
        <v>0</v>
      </c>
      <c r="F91" s="150" t="n">
        <v>0</v>
      </c>
      <c r="G91" s="150" t="n">
        <v>0</v>
      </c>
      <c r="H91" s="150" t="n">
        <v>0</v>
      </c>
      <c r="I91" s="150" t="n">
        <v>0</v>
      </c>
      <c r="J91" s="150" t="n">
        <v>0</v>
      </c>
      <c r="K91" s="150" t="n">
        <v>0</v>
      </c>
      <c r="L91" s="150" t="n">
        <v>0</v>
      </c>
      <c r="M91" s="150" t="n">
        <v>0</v>
      </c>
      <c r="N91" s="150" t="n">
        <v>0</v>
      </c>
      <c r="O91" s="150" t="n">
        <v>0</v>
      </c>
      <c r="P91" s="150" t="n">
        <v>0</v>
      </c>
      <c r="Q91" s="150" t="n">
        <v>0</v>
      </c>
      <c r="R91" s="150" t="n">
        <v>0</v>
      </c>
      <c r="S91" s="150" t="n">
        <v>0</v>
      </c>
      <c r="T91" s="150" t="n">
        <v>0</v>
      </c>
      <c r="U91" s="150" t="n">
        <v>0</v>
      </c>
      <c r="V91" s="150" t="n">
        <v>0</v>
      </c>
      <c r="W91" s="150" t="n">
        <v>0</v>
      </c>
      <c r="X91" s="150" t="n">
        <v>0</v>
      </c>
      <c r="Y91" s="150" t="n">
        <v>0</v>
      </c>
      <c r="Z91" s="150" t="n">
        <v>0</v>
      </c>
      <c r="AA91" s="150" t="n">
        <v>0</v>
      </c>
      <c r="AB91" s="150" t="n">
        <v>0</v>
      </c>
      <c r="AC91" s="150" t="n">
        <v>0</v>
      </c>
      <c r="AD91" s="150" t="n">
        <v>0</v>
      </c>
      <c r="AE91" s="150" t="n">
        <v>0</v>
      </c>
      <c r="AF91" s="150" t="n">
        <v>0</v>
      </c>
      <c r="AG91" s="301" t="n">
        <v>0</v>
      </c>
      <c r="AH91" s="87"/>
      <c r="AJ91" s="87"/>
      <c r="AK91" s="150"/>
      <c r="AL91" s="132"/>
      <c r="AM91" s="9"/>
    </row>
    <row r="92" customFormat="false" ht="12.75" hidden="false" customHeight="true" outlineLevel="0" collapsed="false">
      <c r="A92" s="218" t="s">
        <v>461</v>
      </c>
      <c r="B92" s="275" t="n">
        <f aca="false">SUM(C92:AG92)</f>
        <v>0</v>
      </c>
      <c r="C92" s="150" t="n">
        <v>0</v>
      </c>
      <c r="D92" s="150" t="n">
        <v>0</v>
      </c>
      <c r="E92" s="150" t="n">
        <v>0</v>
      </c>
      <c r="F92" s="150" t="n">
        <v>0</v>
      </c>
      <c r="G92" s="150" t="n">
        <v>0</v>
      </c>
      <c r="H92" s="150" t="n">
        <v>0</v>
      </c>
      <c r="I92" s="150" t="n">
        <v>0</v>
      </c>
      <c r="J92" s="150" t="n">
        <v>0</v>
      </c>
      <c r="K92" s="150" t="n">
        <v>0</v>
      </c>
      <c r="L92" s="150" t="n">
        <v>0</v>
      </c>
      <c r="M92" s="150" t="n">
        <v>0</v>
      </c>
      <c r="N92" s="150" t="n">
        <v>0</v>
      </c>
      <c r="O92" s="150" t="n">
        <v>0</v>
      </c>
      <c r="P92" s="150" t="n">
        <v>0</v>
      </c>
      <c r="Q92" s="150" t="n">
        <v>0</v>
      </c>
      <c r="R92" s="150" t="n">
        <v>0</v>
      </c>
      <c r="S92" s="150" t="n">
        <v>0</v>
      </c>
      <c r="T92" s="150" t="n">
        <v>0</v>
      </c>
      <c r="U92" s="150" t="n">
        <v>0</v>
      </c>
      <c r="V92" s="150" t="n">
        <v>0</v>
      </c>
      <c r="W92" s="150" t="n">
        <v>0</v>
      </c>
      <c r="X92" s="150" t="n">
        <v>0</v>
      </c>
      <c r="Y92" s="150" t="n">
        <v>0</v>
      </c>
      <c r="Z92" s="150" t="n">
        <v>0</v>
      </c>
      <c r="AA92" s="150" t="n">
        <v>0</v>
      </c>
      <c r="AB92" s="150" t="n">
        <v>0</v>
      </c>
      <c r="AC92" s="150" t="n">
        <v>0</v>
      </c>
      <c r="AD92" s="150" t="n">
        <v>0</v>
      </c>
      <c r="AE92" s="150" t="n">
        <v>0</v>
      </c>
      <c r="AF92" s="150" t="n">
        <v>0</v>
      </c>
      <c r="AG92" s="301" t="n">
        <v>0</v>
      </c>
      <c r="AH92" s="87"/>
      <c r="AJ92" s="87"/>
      <c r="AK92" s="150"/>
      <c r="AL92" s="132"/>
      <c r="AM92" s="9"/>
    </row>
    <row r="93" customFormat="false" ht="12.75" hidden="false" customHeight="true" outlineLevel="0" collapsed="false">
      <c r="A93" s="218" t="s">
        <v>462</v>
      </c>
      <c r="B93" s="275" t="n">
        <f aca="false">SUM(C93:AG93)</f>
        <v>0</v>
      </c>
      <c r="C93" s="150" t="n">
        <v>0</v>
      </c>
      <c r="D93" s="150" t="n">
        <v>0</v>
      </c>
      <c r="E93" s="150" t="n">
        <v>0</v>
      </c>
      <c r="F93" s="150" t="n">
        <v>0</v>
      </c>
      <c r="G93" s="150" t="n">
        <v>0</v>
      </c>
      <c r="H93" s="150" t="n">
        <v>0</v>
      </c>
      <c r="I93" s="150" t="n">
        <v>0</v>
      </c>
      <c r="J93" s="150" t="n">
        <v>0</v>
      </c>
      <c r="K93" s="150" t="n">
        <v>0</v>
      </c>
      <c r="L93" s="150" t="n">
        <v>0</v>
      </c>
      <c r="M93" s="150" t="n">
        <v>0</v>
      </c>
      <c r="N93" s="150" t="n">
        <v>0</v>
      </c>
      <c r="O93" s="150" t="n">
        <v>0</v>
      </c>
      <c r="P93" s="150" t="n">
        <v>0</v>
      </c>
      <c r="Q93" s="150" t="n">
        <v>0</v>
      </c>
      <c r="R93" s="150" t="n">
        <v>0</v>
      </c>
      <c r="S93" s="150" t="n">
        <v>0</v>
      </c>
      <c r="T93" s="150" t="n">
        <v>0</v>
      </c>
      <c r="U93" s="150" t="n">
        <v>0</v>
      </c>
      <c r="V93" s="150" t="n">
        <v>0</v>
      </c>
      <c r="W93" s="150" t="n">
        <v>0</v>
      </c>
      <c r="X93" s="150" t="n">
        <v>0</v>
      </c>
      <c r="Y93" s="150" t="n">
        <v>0</v>
      </c>
      <c r="Z93" s="150" t="n">
        <v>0</v>
      </c>
      <c r="AA93" s="150" t="n">
        <v>0</v>
      </c>
      <c r="AB93" s="150" t="n">
        <v>0</v>
      </c>
      <c r="AC93" s="150" t="n">
        <v>0</v>
      </c>
      <c r="AD93" s="150" t="n">
        <v>0</v>
      </c>
      <c r="AE93" s="150" t="n">
        <v>0</v>
      </c>
      <c r="AF93" s="150" t="n">
        <v>0</v>
      </c>
      <c r="AG93" s="301" t="n">
        <v>0</v>
      </c>
      <c r="AH93" s="87"/>
      <c r="AJ93" s="87"/>
      <c r="AK93" s="150"/>
      <c r="AL93" s="132"/>
      <c r="AM93" s="9"/>
    </row>
    <row r="94" customFormat="false" ht="12.75" hidden="false" customHeight="true" outlineLevel="0" collapsed="false">
      <c r="A94" s="218" t="s">
        <v>463</v>
      </c>
      <c r="B94" s="275" t="n">
        <f aca="false">SUM(C94:AG94)</f>
        <v>0</v>
      </c>
      <c r="C94" s="150" t="n">
        <v>0</v>
      </c>
      <c r="D94" s="150" t="n">
        <v>0</v>
      </c>
      <c r="E94" s="150" t="n">
        <v>0</v>
      </c>
      <c r="F94" s="150" t="n">
        <v>0</v>
      </c>
      <c r="G94" s="150" t="n">
        <v>0</v>
      </c>
      <c r="H94" s="150" t="n">
        <v>0</v>
      </c>
      <c r="I94" s="150" t="n">
        <v>0</v>
      </c>
      <c r="J94" s="150" t="n">
        <v>0</v>
      </c>
      <c r="K94" s="150" t="n">
        <v>0</v>
      </c>
      <c r="L94" s="150" t="n">
        <v>0</v>
      </c>
      <c r="M94" s="150" t="n">
        <v>0</v>
      </c>
      <c r="N94" s="150" t="n">
        <v>0</v>
      </c>
      <c r="O94" s="150" t="n">
        <v>0</v>
      </c>
      <c r="P94" s="150" t="n">
        <v>0</v>
      </c>
      <c r="Q94" s="150" t="n">
        <v>0</v>
      </c>
      <c r="R94" s="150" t="n">
        <v>0</v>
      </c>
      <c r="S94" s="150" t="n">
        <v>0</v>
      </c>
      <c r="T94" s="150" t="n">
        <v>0</v>
      </c>
      <c r="U94" s="150" t="n">
        <v>0</v>
      </c>
      <c r="V94" s="150" t="n">
        <v>0</v>
      </c>
      <c r="W94" s="150" t="n">
        <v>0</v>
      </c>
      <c r="X94" s="150" t="n">
        <v>0</v>
      </c>
      <c r="Y94" s="150" t="n">
        <v>0</v>
      </c>
      <c r="Z94" s="150" t="n">
        <v>0</v>
      </c>
      <c r="AA94" s="150" t="n">
        <v>0</v>
      </c>
      <c r="AB94" s="150" t="n">
        <v>0</v>
      </c>
      <c r="AC94" s="150" t="n">
        <v>0</v>
      </c>
      <c r="AD94" s="150" t="n">
        <v>0</v>
      </c>
      <c r="AE94" s="150" t="n">
        <v>0</v>
      </c>
      <c r="AF94" s="150" t="n">
        <v>0</v>
      </c>
      <c r="AG94" s="301" t="n">
        <v>0</v>
      </c>
      <c r="AH94" s="87"/>
      <c r="AJ94" s="87"/>
      <c r="AK94" s="150"/>
      <c r="AL94" s="132"/>
      <c r="AM94" s="9"/>
    </row>
    <row r="95" customFormat="false" ht="12.75" hidden="false" customHeight="true" outlineLevel="0" collapsed="false">
      <c r="A95" s="218" t="s">
        <v>464</v>
      </c>
      <c r="B95" s="275" t="n">
        <f aca="false">SUM(C95:AG95)</f>
        <v>0</v>
      </c>
      <c r="C95" s="150" t="n">
        <v>0</v>
      </c>
      <c r="D95" s="150" t="n">
        <v>0</v>
      </c>
      <c r="E95" s="150" t="n">
        <v>0</v>
      </c>
      <c r="F95" s="150" t="n">
        <v>0</v>
      </c>
      <c r="G95" s="150" t="n">
        <v>0</v>
      </c>
      <c r="H95" s="150" t="n">
        <v>0</v>
      </c>
      <c r="I95" s="150" t="n">
        <v>0</v>
      </c>
      <c r="J95" s="150" t="n">
        <v>0</v>
      </c>
      <c r="K95" s="150" t="n">
        <v>0</v>
      </c>
      <c r="L95" s="150" t="n">
        <v>0</v>
      </c>
      <c r="M95" s="150" t="n">
        <v>0</v>
      </c>
      <c r="N95" s="150" t="n">
        <v>0</v>
      </c>
      <c r="O95" s="150" t="n">
        <v>0</v>
      </c>
      <c r="P95" s="150" t="n">
        <v>0</v>
      </c>
      <c r="Q95" s="150" t="n">
        <v>0</v>
      </c>
      <c r="R95" s="150" t="n">
        <v>0</v>
      </c>
      <c r="S95" s="150" t="n">
        <v>0</v>
      </c>
      <c r="T95" s="150" t="n">
        <v>0</v>
      </c>
      <c r="U95" s="150" t="n">
        <v>0</v>
      </c>
      <c r="V95" s="150" t="n">
        <v>0</v>
      </c>
      <c r="W95" s="150" t="n">
        <v>0</v>
      </c>
      <c r="X95" s="150" t="n">
        <v>0</v>
      </c>
      <c r="Y95" s="150" t="n">
        <v>0</v>
      </c>
      <c r="Z95" s="150" t="n">
        <v>0</v>
      </c>
      <c r="AA95" s="150" t="n">
        <v>0</v>
      </c>
      <c r="AB95" s="150" t="n">
        <v>0</v>
      </c>
      <c r="AC95" s="150" t="n">
        <v>0</v>
      </c>
      <c r="AD95" s="150" t="n">
        <v>0</v>
      </c>
      <c r="AE95" s="150" t="n">
        <v>0</v>
      </c>
      <c r="AF95" s="150" t="n">
        <v>0</v>
      </c>
      <c r="AG95" s="301" t="n">
        <v>0</v>
      </c>
      <c r="AH95" s="87"/>
      <c r="AJ95" s="87"/>
      <c r="AK95" s="150"/>
      <c r="AL95" s="132"/>
      <c r="AM95" s="9"/>
    </row>
    <row r="96" customFormat="false" ht="12.75" hidden="false" customHeight="true" outlineLevel="0" collapsed="false">
      <c r="A96" s="218" t="s">
        <v>465</v>
      </c>
      <c r="B96" s="275" t="n">
        <f aca="false">SUM(C96:AG96)</f>
        <v>0</v>
      </c>
      <c r="C96" s="150" t="n">
        <v>0</v>
      </c>
      <c r="D96" s="150" t="n">
        <v>0</v>
      </c>
      <c r="E96" s="150" t="n">
        <v>0</v>
      </c>
      <c r="F96" s="150" t="n">
        <v>0</v>
      </c>
      <c r="G96" s="150" t="n">
        <v>0</v>
      </c>
      <c r="H96" s="150" t="n">
        <v>0</v>
      </c>
      <c r="I96" s="150" t="n">
        <v>0</v>
      </c>
      <c r="J96" s="150" t="n">
        <v>0</v>
      </c>
      <c r="K96" s="150" t="n">
        <v>0</v>
      </c>
      <c r="L96" s="150" t="n">
        <v>0</v>
      </c>
      <c r="M96" s="150" t="n">
        <v>0</v>
      </c>
      <c r="N96" s="150" t="n">
        <v>0</v>
      </c>
      <c r="O96" s="150" t="n">
        <v>0</v>
      </c>
      <c r="P96" s="150" t="n">
        <v>0</v>
      </c>
      <c r="Q96" s="150" t="n">
        <v>0</v>
      </c>
      <c r="R96" s="150" t="n">
        <v>0</v>
      </c>
      <c r="S96" s="150" t="n">
        <v>0</v>
      </c>
      <c r="T96" s="150" t="n">
        <v>0</v>
      </c>
      <c r="U96" s="150" t="n">
        <v>0</v>
      </c>
      <c r="V96" s="150" t="n">
        <v>0</v>
      </c>
      <c r="W96" s="150" t="n">
        <v>0</v>
      </c>
      <c r="X96" s="150" t="n">
        <v>0</v>
      </c>
      <c r="Y96" s="150" t="n">
        <v>0</v>
      </c>
      <c r="Z96" s="150" t="n">
        <v>0</v>
      </c>
      <c r="AA96" s="150" t="n">
        <v>0</v>
      </c>
      <c r="AB96" s="150" t="n">
        <v>0</v>
      </c>
      <c r="AC96" s="150" t="n">
        <v>0</v>
      </c>
      <c r="AD96" s="150" t="n">
        <v>0</v>
      </c>
      <c r="AE96" s="150" t="n">
        <v>0</v>
      </c>
      <c r="AF96" s="150" t="n">
        <v>0</v>
      </c>
      <c r="AG96" s="301" t="n">
        <v>0</v>
      </c>
      <c r="AH96" s="87"/>
      <c r="AJ96" s="87"/>
      <c r="AK96" s="150"/>
      <c r="AL96" s="132"/>
      <c r="AM96" s="9"/>
    </row>
    <row r="97" customFormat="false" ht="12.75" hidden="false" customHeight="true" outlineLevel="0" collapsed="false">
      <c r="A97" s="218" t="s">
        <v>466</v>
      </c>
      <c r="B97" s="275" t="n">
        <f aca="false">SUM(C97:AG97)</f>
        <v>0</v>
      </c>
      <c r="C97" s="150" t="n">
        <v>0</v>
      </c>
      <c r="D97" s="150" t="n">
        <v>0</v>
      </c>
      <c r="E97" s="150" t="n">
        <v>0</v>
      </c>
      <c r="F97" s="150" t="n">
        <v>0</v>
      </c>
      <c r="G97" s="150" t="n">
        <v>0</v>
      </c>
      <c r="H97" s="150" t="n">
        <v>0</v>
      </c>
      <c r="I97" s="150" t="n">
        <v>0</v>
      </c>
      <c r="J97" s="150" t="n">
        <v>0</v>
      </c>
      <c r="K97" s="150" t="n">
        <v>0</v>
      </c>
      <c r="L97" s="150" t="n">
        <v>0</v>
      </c>
      <c r="M97" s="150" t="n">
        <v>0</v>
      </c>
      <c r="N97" s="150" t="n">
        <v>0</v>
      </c>
      <c r="O97" s="150" t="n">
        <v>0</v>
      </c>
      <c r="P97" s="150" t="n">
        <v>0</v>
      </c>
      <c r="Q97" s="150" t="n">
        <v>0</v>
      </c>
      <c r="R97" s="150" t="n">
        <v>0</v>
      </c>
      <c r="S97" s="150" t="n">
        <v>0</v>
      </c>
      <c r="T97" s="150" t="n">
        <v>0</v>
      </c>
      <c r="U97" s="150" t="n">
        <v>0</v>
      </c>
      <c r="V97" s="150" t="n">
        <v>0</v>
      </c>
      <c r="W97" s="150" t="n">
        <v>0</v>
      </c>
      <c r="X97" s="150" t="n">
        <v>0</v>
      </c>
      <c r="Y97" s="150" t="n">
        <v>0</v>
      </c>
      <c r="Z97" s="150" t="n">
        <v>0</v>
      </c>
      <c r="AA97" s="150" t="n">
        <v>0</v>
      </c>
      <c r="AB97" s="150" t="n">
        <v>0</v>
      </c>
      <c r="AC97" s="150" t="n">
        <v>0</v>
      </c>
      <c r="AD97" s="150" t="n">
        <v>0</v>
      </c>
      <c r="AE97" s="150" t="n">
        <v>0</v>
      </c>
      <c r="AF97" s="150" t="n">
        <v>0</v>
      </c>
      <c r="AG97" s="301" t="n">
        <v>0</v>
      </c>
      <c r="AH97" s="87"/>
      <c r="AJ97" s="87"/>
      <c r="AK97" s="150"/>
      <c r="AL97" s="132"/>
      <c r="AM97" s="9"/>
    </row>
    <row r="98" customFormat="false" ht="12.75" hidden="false" customHeight="true" outlineLevel="0" collapsed="false">
      <c r="A98" s="218"/>
      <c r="B98" s="275"/>
      <c r="C98" s="150"/>
      <c r="D98" s="150"/>
      <c r="E98" s="150"/>
      <c r="F98" s="150"/>
      <c r="G98" s="150"/>
      <c r="H98" s="150"/>
      <c r="I98" s="150"/>
      <c r="J98" s="150"/>
      <c r="K98" s="150"/>
      <c r="L98" s="150"/>
      <c r="M98" s="150"/>
      <c r="N98" s="150"/>
      <c r="O98" s="150"/>
      <c r="P98" s="150"/>
      <c r="Q98" s="150"/>
      <c r="R98" s="150"/>
      <c r="S98" s="150"/>
      <c r="T98" s="150"/>
      <c r="U98" s="150"/>
      <c r="V98" s="150"/>
      <c r="W98" s="150"/>
      <c r="X98" s="150"/>
      <c r="Y98" s="150"/>
      <c r="Z98" s="150"/>
      <c r="AA98" s="150"/>
      <c r="AB98" s="150"/>
      <c r="AC98" s="150"/>
      <c r="AD98" s="150"/>
      <c r="AE98" s="150"/>
      <c r="AF98" s="150"/>
      <c r="AG98" s="301"/>
      <c r="AH98" s="87"/>
      <c r="AJ98" s="87"/>
      <c r="AK98" s="150"/>
      <c r="AL98" s="132"/>
      <c r="AM98" s="9"/>
    </row>
    <row r="99" customFormat="false" ht="12.75" hidden="false" customHeight="true" outlineLevel="0" collapsed="false">
      <c r="A99" s="218"/>
      <c r="B99" s="275"/>
      <c r="C99" s="150"/>
      <c r="D99" s="150"/>
      <c r="E99" s="150"/>
      <c r="F99" s="150"/>
      <c r="G99" s="150"/>
      <c r="H99" s="150"/>
      <c r="I99" s="150"/>
      <c r="J99" s="150"/>
      <c r="K99" s="150"/>
      <c r="L99" s="150"/>
      <c r="M99" s="150"/>
      <c r="N99" s="150"/>
      <c r="O99" s="150"/>
      <c r="P99" s="150"/>
      <c r="Q99" s="150"/>
      <c r="R99" s="150"/>
      <c r="S99" s="150"/>
      <c r="T99" s="150"/>
      <c r="U99" s="150"/>
      <c r="V99" s="150"/>
      <c r="W99" s="150"/>
      <c r="X99" s="150"/>
      <c r="Y99" s="150"/>
      <c r="Z99" s="150"/>
      <c r="AA99" s="150"/>
      <c r="AB99" s="150"/>
      <c r="AC99" s="150"/>
      <c r="AD99" s="150"/>
      <c r="AE99" s="150"/>
      <c r="AF99" s="150"/>
      <c r="AG99" s="301"/>
      <c r="AH99" s="87"/>
      <c r="AJ99" s="87"/>
      <c r="AK99" s="150"/>
      <c r="AL99" s="132"/>
      <c r="AM99" s="9"/>
    </row>
    <row r="100" customFormat="false" ht="12.75" hidden="false" customHeight="true" outlineLevel="0" collapsed="false">
      <c r="A100" s="218"/>
      <c r="B100" s="275"/>
      <c r="C100" s="150"/>
      <c r="D100" s="150"/>
      <c r="E100" s="150"/>
      <c r="F100" s="150"/>
      <c r="G100" s="150"/>
      <c r="H100" s="150"/>
      <c r="I100" s="150"/>
      <c r="J100" s="150"/>
      <c r="K100" s="150"/>
      <c r="L100" s="150"/>
      <c r="M100" s="150"/>
      <c r="N100" s="150"/>
      <c r="O100" s="150"/>
      <c r="P100" s="150"/>
      <c r="Q100" s="150"/>
      <c r="R100" s="150"/>
      <c r="S100" s="150"/>
      <c r="T100" s="150"/>
      <c r="U100" s="150"/>
      <c r="V100" s="150"/>
      <c r="W100" s="150"/>
      <c r="X100" s="150"/>
      <c r="Y100" s="150"/>
      <c r="Z100" s="150"/>
      <c r="AA100" s="150"/>
      <c r="AB100" s="150"/>
      <c r="AC100" s="150"/>
      <c r="AD100" s="150"/>
      <c r="AE100" s="150"/>
      <c r="AF100" s="150"/>
      <c r="AG100" s="301"/>
      <c r="AH100" s="87"/>
      <c r="AJ100" s="87"/>
      <c r="AK100" s="150"/>
      <c r="AL100" s="132"/>
      <c r="AM100" s="9"/>
    </row>
    <row r="101" customFormat="false" ht="12.75" hidden="false" customHeight="true" outlineLevel="0" collapsed="false">
      <c r="A101" s="218"/>
      <c r="B101" s="275"/>
      <c r="C101" s="150"/>
      <c r="D101" s="150"/>
      <c r="E101" s="150"/>
      <c r="F101" s="150"/>
      <c r="G101" s="150"/>
      <c r="H101" s="150"/>
      <c r="I101" s="150"/>
      <c r="J101" s="150"/>
      <c r="K101" s="150"/>
      <c r="L101" s="150"/>
      <c r="M101" s="150"/>
      <c r="N101" s="150"/>
      <c r="O101" s="150"/>
      <c r="P101" s="150"/>
      <c r="Q101" s="150"/>
      <c r="R101" s="150"/>
      <c r="S101" s="150"/>
      <c r="T101" s="150"/>
      <c r="U101" s="150"/>
      <c r="V101" s="150"/>
      <c r="W101" s="150"/>
      <c r="X101" s="150"/>
      <c r="Y101" s="150"/>
      <c r="Z101" s="150"/>
      <c r="AA101" s="150"/>
      <c r="AB101" s="150"/>
      <c r="AC101" s="150"/>
      <c r="AD101" s="150"/>
      <c r="AE101" s="150"/>
      <c r="AF101" s="150"/>
      <c r="AG101" s="301"/>
      <c r="AH101" s="87"/>
      <c r="AJ101" s="87"/>
      <c r="AK101" s="150"/>
      <c r="AL101" s="132"/>
      <c r="AM101" s="9"/>
    </row>
    <row r="102" customFormat="false" ht="12.75" hidden="false" customHeight="true" outlineLevel="0" collapsed="false">
      <c r="A102" s="313" t="s">
        <v>467</v>
      </c>
      <c r="B102" s="304" t="n">
        <f aca="false">SUM(B87:B101)</f>
        <v>0</v>
      </c>
      <c r="C102" s="314"/>
      <c r="D102" s="314"/>
      <c r="E102" s="314"/>
      <c r="F102" s="314"/>
      <c r="G102" s="314"/>
      <c r="H102" s="314"/>
      <c r="I102" s="314"/>
      <c r="J102" s="314"/>
      <c r="K102" s="314"/>
      <c r="L102" s="314"/>
      <c r="M102" s="314"/>
      <c r="N102" s="314"/>
      <c r="O102" s="314"/>
      <c r="P102" s="314"/>
      <c r="Q102" s="314"/>
      <c r="R102" s="314"/>
      <c r="S102" s="314"/>
      <c r="T102" s="314"/>
      <c r="U102" s="314"/>
      <c r="V102" s="314"/>
      <c r="W102" s="314"/>
      <c r="X102" s="314"/>
      <c r="Y102" s="314"/>
      <c r="Z102" s="314"/>
      <c r="AA102" s="314"/>
      <c r="AB102" s="314"/>
      <c r="AC102" s="314"/>
      <c r="AD102" s="314"/>
      <c r="AE102" s="314"/>
      <c r="AF102" s="314"/>
      <c r="AG102" s="315"/>
      <c r="AH102" s="87"/>
      <c r="AJ102" s="87"/>
      <c r="AK102" s="150"/>
      <c r="AL102" s="132"/>
      <c r="AM102" s="9"/>
    </row>
    <row r="103" customFormat="false" ht="12.75" hidden="false" customHeight="true" outlineLevel="0" collapsed="false">
      <c r="A103" s="87"/>
      <c r="B103" s="308"/>
      <c r="C103" s="150"/>
      <c r="D103" s="150"/>
      <c r="E103" s="150"/>
      <c r="F103" s="150"/>
      <c r="G103" s="150"/>
      <c r="H103" s="150"/>
      <c r="I103" s="150"/>
      <c r="J103" s="150"/>
      <c r="K103" s="150"/>
      <c r="L103" s="150"/>
      <c r="M103" s="150"/>
      <c r="N103" s="150"/>
      <c r="O103" s="150"/>
      <c r="P103" s="150"/>
      <c r="Q103" s="150"/>
      <c r="R103" s="150"/>
      <c r="S103" s="150"/>
      <c r="T103" s="150"/>
      <c r="U103" s="150"/>
      <c r="V103" s="150"/>
      <c r="W103" s="150"/>
      <c r="X103" s="150"/>
      <c r="Y103" s="150"/>
      <c r="Z103" s="150"/>
      <c r="AA103" s="150"/>
      <c r="AB103" s="150"/>
      <c r="AC103" s="150"/>
      <c r="AD103" s="150"/>
      <c r="AE103" s="150"/>
      <c r="AF103" s="150"/>
      <c r="AG103" s="150"/>
      <c r="AH103" s="87"/>
      <c r="AJ103" s="87"/>
      <c r="AK103" s="150"/>
      <c r="AL103" s="132"/>
      <c r="AM103" s="9"/>
    </row>
    <row r="104" customFormat="false" ht="12.75" hidden="false" customHeight="true" outlineLevel="0" collapsed="false">
      <c r="A104" s="255"/>
      <c r="B104" s="256" t="s">
        <v>414</v>
      </c>
      <c r="C104" s="257" t="n">
        <f aca="false">SUM(C108:C117)</f>
        <v>0</v>
      </c>
      <c r="D104" s="257" t="n">
        <f aca="false">SUM(D108:D117)</f>
        <v>0</v>
      </c>
      <c r="E104" s="257" t="n">
        <f aca="false">SUM(E108:E117)</f>
        <v>0</v>
      </c>
      <c r="F104" s="257" t="n">
        <f aca="false">SUM(F108:F117)</f>
        <v>0</v>
      </c>
      <c r="G104" s="257" t="n">
        <f aca="false">SUM(G108:G117)</f>
        <v>0</v>
      </c>
      <c r="H104" s="257" t="n">
        <f aca="false">SUM(H108:H117)</f>
        <v>0</v>
      </c>
      <c r="I104" s="257" t="n">
        <f aca="false">SUM(I108:I117)</f>
        <v>0</v>
      </c>
      <c r="J104" s="257" t="n">
        <f aca="false">SUM(J108:J117)</f>
        <v>0</v>
      </c>
      <c r="K104" s="257" t="n">
        <f aca="false">SUM(K108:K117)</f>
        <v>0</v>
      </c>
      <c r="L104" s="257" t="n">
        <f aca="false">SUM(L108:L117)</f>
        <v>0</v>
      </c>
      <c r="M104" s="257" t="n">
        <f aca="false">SUM(M108:M117)</f>
        <v>0</v>
      </c>
      <c r="N104" s="257" t="n">
        <f aca="false">SUM(N108:N117)</f>
        <v>0</v>
      </c>
      <c r="O104" s="257" t="n">
        <f aca="false">SUM(O108:O117)</f>
        <v>0</v>
      </c>
      <c r="P104" s="257" t="n">
        <f aca="false">SUM(P108:P117)</f>
        <v>0</v>
      </c>
      <c r="Q104" s="257" t="n">
        <f aca="false">SUM(Q108:Q117)</f>
        <v>0</v>
      </c>
      <c r="R104" s="257" t="n">
        <f aca="false">SUM(R108:R117)</f>
        <v>0</v>
      </c>
      <c r="S104" s="257" t="n">
        <f aca="false">SUM(S108:S117)</f>
        <v>0</v>
      </c>
      <c r="T104" s="257" t="n">
        <f aca="false">SUM(T108:T117)</f>
        <v>0</v>
      </c>
      <c r="U104" s="257" t="n">
        <f aca="false">SUM(U108:U117)</f>
        <v>0</v>
      </c>
      <c r="V104" s="257" t="n">
        <f aca="false">SUM(V108:V117)</f>
        <v>0</v>
      </c>
      <c r="W104" s="257" t="n">
        <f aca="false">SUM(W108:W117)</f>
        <v>0</v>
      </c>
      <c r="X104" s="257" t="n">
        <f aca="false">SUM(X108:X117)</f>
        <v>0</v>
      </c>
      <c r="Y104" s="257" t="n">
        <f aca="false">SUM(Y108:Y117)</f>
        <v>0</v>
      </c>
      <c r="Z104" s="257" t="n">
        <f aca="false">SUM(Z108:Z117)</f>
        <v>0</v>
      </c>
      <c r="AA104" s="257" t="n">
        <f aca="false">SUM(AA108:AA117)</f>
        <v>0</v>
      </c>
      <c r="AB104" s="257" t="n">
        <f aca="false">SUM(AB108:AB117)</f>
        <v>0</v>
      </c>
      <c r="AC104" s="257" t="n">
        <f aca="false">SUM(AC108:AC117)</f>
        <v>0</v>
      </c>
      <c r="AD104" s="257" t="n">
        <f aca="false">SUM(AD108:AD117)</f>
        <v>0</v>
      </c>
      <c r="AE104" s="257" t="n">
        <f aca="false">SUM(AE108:AE117)</f>
        <v>0</v>
      </c>
      <c r="AF104" s="257" t="n">
        <f aca="false">SUM(AF108:AF117)</f>
        <v>0</v>
      </c>
      <c r="AG104" s="257" t="n">
        <f aca="false">SUM(AG108:AG117)</f>
        <v>0</v>
      </c>
      <c r="AH104" s="8"/>
      <c r="AI104" s="309"/>
      <c r="AJ104" s="310"/>
      <c r="AK104" s="8"/>
      <c r="AL104" s="22"/>
      <c r="AN104" s="8"/>
      <c r="AO104" s="8"/>
      <c r="AP104" s="8"/>
      <c r="AQ104" s="8"/>
      <c r="AR104" s="8"/>
      <c r="AS104" s="8"/>
    </row>
    <row r="105" customFormat="false" ht="12.75" hidden="false" customHeight="true" outlineLevel="0" collapsed="false">
      <c r="A105" s="260" t="s">
        <v>468</v>
      </c>
      <c r="B105" s="261" t="n">
        <f aca="false">B44</f>
        <v>36982</v>
      </c>
      <c r="C105" s="262" t="n">
        <f aca="false">C44</f>
        <v>36982</v>
      </c>
      <c r="D105" s="262" t="n">
        <f aca="false">D44</f>
        <v>36983</v>
      </c>
      <c r="E105" s="262" t="n">
        <f aca="false">E44</f>
        <v>36984</v>
      </c>
      <c r="F105" s="262" t="n">
        <f aca="false">F44</f>
        <v>36985</v>
      </c>
      <c r="G105" s="262" t="n">
        <f aca="false">G44</f>
        <v>36986</v>
      </c>
      <c r="H105" s="262" t="n">
        <f aca="false">H44</f>
        <v>36987</v>
      </c>
      <c r="I105" s="262" t="n">
        <f aca="false">I44</f>
        <v>36988</v>
      </c>
      <c r="J105" s="262" t="n">
        <f aca="false">J44</f>
        <v>36989</v>
      </c>
      <c r="K105" s="262" t="n">
        <f aca="false">K44</f>
        <v>36990</v>
      </c>
      <c r="L105" s="262" t="n">
        <f aca="false">L44</f>
        <v>36991</v>
      </c>
      <c r="M105" s="262" t="n">
        <f aca="false">M44</f>
        <v>36992</v>
      </c>
      <c r="N105" s="262" t="n">
        <f aca="false">N44</f>
        <v>36993</v>
      </c>
      <c r="O105" s="262" t="n">
        <f aca="false">O44</f>
        <v>36994</v>
      </c>
      <c r="P105" s="262" t="n">
        <f aca="false">P44</f>
        <v>36995</v>
      </c>
      <c r="Q105" s="262" t="n">
        <f aca="false">Q44</f>
        <v>36996</v>
      </c>
      <c r="R105" s="262" t="n">
        <f aca="false">R44</f>
        <v>36997</v>
      </c>
      <c r="S105" s="262" t="n">
        <f aca="false">S44</f>
        <v>36998</v>
      </c>
      <c r="T105" s="262" t="n">
        <f aca="false">T44</f>
        <v>36999</v>
      </c>
      <c r="U105" s="262" t="n">
        <f aca="false">U44</f>
        <v>37000</v>
      </c>
      <c r="V105" s="262" t="n">
        <f aca="false">V44</f>
        <v>37001</v>
      </c>
      <c r="W105" s="262" t="n">
        <f aca="false">W44</f>
        <v>37002</v>
      </c>
      <c r="X105" s="262" t="n">
        <f aca="false">X44</f>
        <v>37003</v>
      </c>
      <c r="Y105" s="262" t="n">
        <f aca="false">Y44</f>
        <v>37004</v>
      </c>
      <c r="Z105" s="262" t="n">
        <f aca="false">Z44</f>
        <v>37005</v>
      </c>
      <c r="AA105" s="262" t="n">
        <f aca="false">AA44</f>
        <v>37006</v>
      </c>
      <c r="AB105" s="262" t="n">
        <f aca="false">AB44</f>
        <v>37007</v>
      </c>
      <c r="AC105" s="262" t="n">
        <f aca="false">AC44</f>
        <v>37008</v>
      </c>
      <c r="AD105" s="262" t="n">
        <f aca="false">AD44</f>
        <v>37009</v>
      </c>
      <c r="AE105" s="262" t="n">
        <f aca="false">AE44</f>
        <v>37010</v>
      </c>
      <c r="AF105" s="262" t="n">
        <f aca="false">AF44</f>
        <v>37011</v>
      </c>
      <c r="AG105" s="262" t="n">
        <f aca="false">AG44</f>
        <v>37012</v>
      </c>
      <c r="AH105" s="263"/>
      <c r="AI105" s="309"/>
      <c r="AJ105" s="311"/>
      <c r="AK105" s="263"/>
      <c r="AL105" s="266"/>
      <c r="AM105" s="263"/>
      <c r="AN105" s="263"/>
      <c r="AO105" s="263"/>
      <c r="AP105" s="263"/>
      <c r="AQ105" s="263"/>
      <c r="AR105" s="263"/>
      <c r="AS105" s="263"/>
      <c r="AT105" s="263"/>
      <c r="AU105" s="263"/>
      <c r="AV105" s="263"/>
      <c r="AW105" s="263"/>
      <c r="AX105" s="263"/>
      <c r="AY105" s="263"/>
      <c r="AZ105" s="263"/>
      <c r="BA105" s="263"/>
      <c r="BB105" s="263"/>
      <c r="BC105" s="263"/>
      <c r="BD105" s="263"/>
      <c r="BE105" s="263"/>
      <c r="BF105" s="263"/>
      <c r="BG105" s="263"/>
      <c r="BH105" s="263"/>
      <c r="BI105" s="263"/>
      <c r="BJ105" s="263"/>
      <c r="BK105" s="263"/>
      <c r="BL105" s="263"/>
      <c r="BM105" s="263"/>
      <c r="BN105" s="263"/>
      <c r="BO105" s="263"/>
      <c r="BP105" s="263"/>
      <c r="BQ105" s="263"/>
      <c r="BR105" s="263"/>
      <c r="BS105" s="263"/>
      <c r="BT105" s="263"/>
      <c r="BU105" s="263"/>
      <c r="BV105" s="263"/>
      <c r="BW105" s="263"/>
      <c r="BX105" s="263"/>
      <c r="BY105" s="263"/>
      <c r="BZ105" s="263"/>
      <c r="CA105" s="263"/>
      <c r="CB105" s="263"/>
      <c r="CC105" s="263"/>
      <c r="CD105" s="263"/>
      <c r="CE105" s="263"/>
      <c r="CF105" s="263"/>
      <c r="CG105" s="263"/>
      <c r="CH105" s="263"/>
      <c r="CI105" s="263"/>
      <c r="CJ105" s="263"/>
      <c r="CK105" s="263"/>
      <c r="CL105" s="263"/>
      <c r="CM105" s="263"/>
      <c r="CN105" s="263"/>
      <c r="CO105" s="263"/>
      <c r="CP105" s="263"/>
      <c r="CQ105" s="263"/>
      <c r="CR105" s="263"/>
      <c r="CS105" s="263"/>
      <c r="CT105" s="263"/>
      <c r="CU105" s="263"/>
      <c r="CV105" s="263"/>
      <c r="CW105" s="263"/>
      <c r="CX105" s="263"/>
      <c r="CY105" s="263"/>
      <c r="CZ105" s="263"/>
      <c r="DA105" s="263"/>
      <c r="DB105" s="263"/>
      <c r="DC105" s="263"/>
      <c r="DD105" s="263"/>
      <c r="DE105" s="263"/>
      <c r="DF105" s="263"/>
      <c r="DG105" s="263"/>
      <c r="DH105" s="263"/>
      <c r="DI105" s="263"/>
      <c r="DJ105" s="263"/>
      <c r="DK105" s="263"/>
      <c r="DL105" s="263"/>
      <c r="DM105" s="263"/>
      <c r="DN105" s="263"/>
      <c r="DO105" s="263"/>
      <c r="DP105" s="263"/>
      <c r="DQ105" s="263"/>
      <c r="DR105" s="263"/>
      <c r="DS105" s="263"/>
      <c r="DT105" s="263"/>
      <c r="DU105" s="263"/>
      <c r="DV105" s="263"/>
      <c r="DW105" s="263"/>
      <c r="DX105" s="263"/>
      <c r="DY105" s="263"/>
      <c r="DZ105" s="263"/>
      <c r="EA105" s="263"/>
      <c r="EB105" s="263"/>
      <c r="EC105" s="263"/>
      <c r="ED105" s="263"/>
      <c r="EE105" s="263"/>
      <c r="EF105" s="263"/>
      <c r="EG105" s="263"/>
      <c r="EH105" s="263"/>
      <c r="EI105" s="263"/>
      <c r="EJ105" s="263"/>
      <c r="EK105" s="263"/>
      <c r="EL105" s="263"/>
      <c r="EM105" s="263"/>
      <c r="EN105" s="263"/>
      <c r="EO105" s="263"/>
      <c r="EP105" s="263"/>
      <c r="EQ105" s="263"/>
      <c r="ER105" s="263"/>
      <c r="ES105" s="263"/>
      <c r="ET105" s="263"/>
      <c r="EU105" s="263"/>
      <c r="EV105" s="263"/>
      <c r="EW105" s="263"/>
      <c r="EX105" s="263"/>
      <c r="EY105" s="263"/>
      <c r="EZ105" s="263"/>
      <c r="FA105" s="263"/>
      <c r="FB105" s="263"/>
      <c r="FC105" s="263"/>
      <c r="FD105" s="263"/>
      <c r="FE105" s="263"/>
      <c r="FF105" s="263"/>
      <c r="FG105" s="263"/>
      <c r="FH105" s="263"/>
      <c r="FI105" s="263"/>
      <c r="FJ105" s="263"/>
      <c r="FK105" s="263"/>
      <c r="FL105" s="263"/>
      <c r="FM105" s="263"/>
      <c r="FN105" s="263"/>
      <c r="FO105" s="263"/>
      <c r="FP105" s="263"/>
      <c r="FQ105" s="263"/>
      <c r="FR105" s="263"/>
      <c r="FS105" s="263"/>
      <c r="FT105" s="263"/>
      <c r="FU105" s="263"/>
      <c r="FV105" s="263"/>
      <c r="FW105" s="263"/>
      <c r="FX105" s="263"/>
      <c r="FY105" s="263"/>
      <c r="FZ105" s="263"/>
      <c r="GA105" s="263"/>
      <c r="GB105" s="263"/>
      <c r="GC105" s="263"/>
      <c r="GD105" s="263"/>
      <c r="GE105" s="263"/>
      <c r="GF105" s="263"/>
      <c r="GG105" s="263"/>
      <c r="GH105" s="263"/>
      <c r="GI105" s="263"/>
      <c r="GJ105" s="263"/>
      <c r="GK105" s="263"/>
      <c r="GL105" s="263"/>
      <c r="GM105" s="263"/>
      <c r="GN105" s="263"/>
      <c r="GO105" s="263"/>
      <c r="GP105" s="263"/>
      <c r="GQ105" s="263"/>
      <c r="GR105" s="263"/>
      <c r="GS105" s="263"/>
      <c r="GT105" s="263"/>
      <c r="GU105" s="263"/>
      <c r="GV105" s="263"/>
      <c r="GW105" s="263"/>
      <c r="GX105" s="263"/>
      <c r="GY105" s="263"/>
      <c r="GZ105" s="263"/>
      <c r="HA105" s="263"/>
      <c r="HB105" s="263"/>
      <c r="HC105" s="263"/>
      <c r="HD105" s="263"/>
      <c r="HE105" s="263"/>
      <c r="HF105" s="263"/>
      <c r="HG105" s="263"/>
      <c r="HH105" s="263"/>
      <c r="HI105" s="263"/>
      <c r="HJ105" s="263"/>
      <c r="HK105" s="263"/>
      <c r="HL105" s="263"/>
      <c r="HM105" s="263"/>
      <c r="HN105" s="263"/>
      <c r="HO105" s="263"/>
      <c r="HP105" s="263"/>
      <c r="HQ105" s="263"/>
      <c r="HR105" s="263"/>
      <c r="HS105" s="263"/>
      <c r="HT105" s="263"/>
      <c r="HU105" s="263"/>
      <c r="HV105" s="263"/>
      <c r="HW105" s="263"/>
      <c r="HX105" s="263"/>
      <c r="HY105" s="263"/>
      <c r="HZ105" s="263"/>
      <c r="IA105" s="263"/>
      <c r="IB105" s="263"/>
      <c r="IC105" s="263"/>
      <c r="ID105" s="263"/>
      <c r="IE105" s="263"/>
      <c r="IF105" s="263"/>
      <c r="IG105" s="263"/>
      <c r="IH105" s="263"/>
      <c r="II105" s="263"/>
      <c r="IJ105" s="263"/>
      <c r="IK105" s="263"/>
      <c r="IL105" s="263"/>
      <c r="IM105" s="263"/>
      <c r="IN105" s="263"/>
      <c r="IO105" s="263"/>
      <c r="IP105" s="263"/>
      <c r="IQ105" s="263"/>
      <c r="IR105" s="263"/>
      <c r="IS105" s="263"/>
      <c r="IT105" s="263"/>
      <c r="IU105" s="263"/>
      <c r="IV105" s="263"/>
      <c r="IW105" s="263"/>
    </row>
    <row r="106" customFormat="false" ht="12.75" hidden="false" customHeight="true" outlineLevel="0" collapsed="false">
      <c r="A106" s="267"/>
      <c r="B106" s="267"/>
      <c r="C106" s="268" t="str">
        <f aca="false">C45</f>
        <v>S</v>
      </c>
      <c r="D106" s="268" t="str">
        <f aca="false">D45</f>
        <v>M</v>
      </c>
      <c r="E106" s="268" t="str">
        <f aca="false">E45</f>
        <v>T</v>
      </c>
      <c r="F106" s="268" t="str">
        <f aca="false">F45</f>
        <v>W</v>
      </c>
      <c r="G106" s="268" t="str">
        <f aca="false">G45</f>
        <v>R</v>
      </c>
      <c r="H106" s="268" t="str">
        <f aca="false">H45</f>
        <v>F</v>
      </c>
      <c r="I106" s="268" t="str">
        <f aca="false">I45</f>
        <v>S</v>
      </c>
      <c r="J106" s="268" t="str">
        <f aca="false">J45</f>
        <v>S</v>
      </c>
      <c r="K106" s="268" t="str">
        <f aca="false">K45</f>
        <v>M</v>
      </c>
      <c r="L106" s="268" t="str">
        <f aca="false">L45</f>
        <v>T</v>
      </c>
      <c r="M106" s="268" t="str">
        <f aca="false">M45</f>
        <v>W</v>
      </c>
      <c r="N106" s="268" t="str">
        <f aca="false">N45</f>
        <v>R</v>
      </c>
      <c r="O106" s="268" t="str">
        <f aca="false">O45</f>
        <v>F</v>
      </c>
      <c r="P106" s="268" t="str">
        <f aca="false">P45</f>
        <v>S</v>
      </c>
      <c r="Q106" s="268" t="str">
        <f aca="false">Q45</f>
        <v>S</v>
      </c>
      <c r="R106" s="268" t="str">
        <f aca="false">R45</f>
        <v>M</v>
      </c>
      <c r="S106" s="268" t="str">
        <f aca="false">S45</f>
        <v>T</v>
      </c>
      <c r="T106" s="268" t="str">
        <f aca="false">T45</f>
        <v>W</v>
      </c>
      <c r="U106" s="268" t="str">
        <f aca="false">U45</f>
        <v>R</v>
      </c>
      <c r="V106" s="268" t="str">
        <f aca="false">V45</f>
        <v>F</v>
      </c>
      <c r="W106" s="268" t="str">
        <f aca="false">W45</f>
        <v>S</v>
      </c>
      <c r="X106" s="268" t="str">
        <f aca="false">X45</f>
        <v>S</v>
      </c>
      <c r="Y106" s="268" t="str">
        <f aca="false">Y45</f>
        <v>M</v>
      </c>
      <c r="Z106" s="268" t="str">
        <f aca="false">Z45</f>
        <v>T</v>
      </c>
      <c r="AA106" s="268" t="str">
        <f aca="false">AA45</f>
        <v>W</v>
      </c>
      <c r="AB106" s="268" t="str">
        <f aca="false">AB45</f>
        <v>R</v>
      </c>
      <c r="AC106" s="268" t="str">
        <f aca="false">AC45</f>
        <v>F</v>
      </c>
      <c r="AD106" s="268" t="str">
        <f aca="false">AD45</f>
        <v>S</v>
      </c>
      <c r="AE106" s="268" t="str">
        <f aca="false">AE45</f>
        <v>S</v>
      </c>
      <c r="AF106" s="268" t="str">
        <f aca="false">AF45</f>
        <v>M</v>
      </c>
      <c r="AG106" s="268" t="str">
        <f aca="false">AG45</f>
        <v>T</v>
      </c>
      <c r="AH106" s="8"/>
      <c r="AI106" s="309"/>
      <c r="AJ106" s="310"/>
      <c r="AK106" s="8"/>
      <c r="AL106" s="87"/>
      <c r="AN106" s="8"/>
      <c r="AO106" s="8"/>
      <c r="AP106" s="8"/>
      <c r="AQ106" s="8"/>
      <c r="AR106" s="8"/>
      <c r="AS106" s="8"/>
    </row>
    <row r="107" customFormat="false" ht="12.75" hidden="false" customHeight="true" outlineLevel="0" collapsed="false">
      <c r="A107" s="271"/>
      <c r="B107" s="272" t="s">
        <v>420</v>
      </c>
      <c r="C107" s="273"/>
      <c r="D107" s="273"/>
      <c r="E107" s="273"/>
      <c r="F107" s="273"/>
      <c r="G107" s="273"/>
      <c r="H107" s="273"/>
      <c r="I107" s="273"/>
      <c r="J107" s="273"/>
      <c r="K107" s="273"/>
      <c r="L107" s="273"/>
      <c r="M107" s="273"/>
      <c r="N107" s="273"/>
      <c r="O107" s="273"/>
      <c r="P107" s="273"/>
      <c r="Q107" s="273"/>
      <c r="R107" s="273"/>
      <c r="S107" s="273"/>
      <c r="T107" s="273"/>
      <c r="U107" s="273"/>
      <c r="V107" s="273"/>
      <c r="W107" s="273"/>
      <c r="X107" s="273"/>
      <c r="Y107" s="273"/>
      <c r="Z107" s="273"/>
      <c r="AA107" s="273"/>
      <c r="AB107" s="273"/>
      <c r="AC107" s="273"/>
      <c r="AD107" s="273"/>
      <c r="AE107" s="273"/>
      <c r="AF107" s="273"/>
      <c r="AG107" s="274"/>
      <c r="AH107" s="87"/>
      <c r="AI107" s="145"/>
      <c r="AJ107" s="312"/>
      <c r="AK107" s="150"/>
      <c r="AL107" s="132"/>
      <c r="AM107" s="9"/>
    </row>
    <row r="108" customFormat="false" ht="12.75" hidden="false" customHeight="true" outlineLevel="0" collapsed="false">
      <c r="A108" s="218" t="s">
        <v>459</v>
      </c>
      <c r="B108" s="275" t="n">
        <f aca="false">SUM(C108:AG108)</f>
        <v>0</v>
      </c>
      <c r="C108" s="150" t="n">
        <v>0</v>
      </c>
      <c r="D108" s="150" t="n">
        <v>0</v>
      </c>
      <c r="E108" s="150" t="n">
        <v>0</v>
      </c>
      <c r="F108" s="150" t="n">
        <v>0</v>
      </c>
      <c r="G108" s="150" t="n">
        <v>0</v>
      </c>
      <c r="H108" s="150" t="n">
        <v>0</v>
      </c>
      <c r="I108" s="150" t="n">
        <v>0</v>
      </c>
      <c r="J108" s="150" t="n">
        <v>0</v>
      </c>
      <c r="K108" s="150" t="n">
        <v>0</v>
      </c>
      <c r="L108" s="150" t="n">
        <v>0</v>
      </c>
      <c r="M108" s="150" t="n">
        <v>0</v>
      </c>
      <c r="N108" s="150" t="n">
        <v>0</v>
      </c>
      <c r="O108" s="150" t="n">
        <v>0</v>
      </c>
      <c r="P108" s="150" t="n">
        <v>0</v>
      </c>
      <c r="Q108" s="150" t="n">
        <v>0</v>
      </c>
      <c r="R108" s="150" t="n">
        <v>0</v>
      </c>
      <c r="S108" s="150" t="n">
        <v>0</v>
      </c>
      <c r="T108" s="150" t="n">
        <v>0</v>
      </c>
      <c r="U108" s="150" t="n">
        <v>0</v>
      </c>
      <c r="V108" s="150" t="n">
        <v>0</v>
      </c>
      <c r="W108" s="150" t="n">
        <v>0</v>
      </c>
      <c r="X108" s="150" t="n">
        <v>0</v>
      </c>
      <c r="Y108" s="150" t="n">
        <v>0</v>
      </c>
      <c r="Z108" s="150" t="n">
        <v>0</v>
      </c>
      <c r="AA108" s="150" t="n">
        <v>0</v>
      </c>
      <c r="AB108" s="150" t="n">
        <v>0</v>
      </c>
      <c r="AC108" s="150" t="n">
        <v>0</v>
      </c>
      <c r="AD108" s="150" t="n">
        <v>0</v>
      </c>
      <c r="AE108" s="150" t="n">
        <v>0</v>
      </c>
      <c r="AF108" s="150" t="n">
        <v>0</v>
      </c>
      <c r="AG108" s="301" t="n">
        <v>0</v>
      </c>
      <c r="AH108" s="87"/>
      <c r="AJ108" s="87"/>
      <c r="AK108" s="150"/>
      <c r="AL108" s="132"/>
      <c r="AM108" s="9"/>
    </row>
    <row r="109" customFormat="false" ht="12.75" hidden="false" customHeight="true" outlineLevel="0" collapsed="false">
      <c r="A109" s="218" t="s">
        <v>461</v>
      </c>
      <c r="B109" s="275" t="n">
        <f aca="false">SUM(C109:AG109)</f>
        <v>0</v>
      </c>
      <c r="C109" s="150" t="n">
        <v>0</v>
      </c>
      <c r="D109" s="150" t="n">
        <v>0</v>
      </c>
      <c r="E109" s="150" t="n">
        <v>0</v>
      </c>
      <c r="F109" s="150" t="n">
        <v>0</v>
      </c>
      <c r="G109" s="150" t="n">
        <v>0</v>
      </c>
      <c r="H109" s="150" t="n">
        <v>0</v>
      </c>
      <c r="I109" s="150" t="n">
        <v>0</v>
      </c>
      <c r="J109" s="150" t="n">
        <v>0</v>
      </c>
      <c r="K109" s="150" t="n">
        <v>0</v>
      </c>
      <c r="L109" s="150" t="n">
        <v>0</v>
      </c>
      <c r="M109" s="150" t="n">
        <v>0</v>
      </c>
      <c r="N109" s="150" t="n">
        <v>0</v>
      </c>
      <c r="O109" s="150" t="n">
        <v>0</v>
      </c>
      <c r="P109" s="150" t="n">
        <v>0</v>
      </c>
      <c r="Q109" s="150" t="n">
        <v>0</v>
      </c>
      <c r="R109" s="150" t="n">
        <v>0</v>
      </c>
      <c r="S109" s="150" t="n">
        <v>0</v>
      </c>
      <c r="T109" s="150" t="n">
        <v>0</v>
      </c>
      <c r="U109" s="150" t="n">
        <v>0</v>
      </c>
      <c r="V109" s="150" t="n">
        <v>0</v>
      </c>
      <c r="W109" s="150" t="n">
        <v>0</v>
      </c>
      <c r="X109" s="150" t="n">
        <v>0</v>
      </c>
      <c r="Y109" s="150" t="n">
        <v>0</v>
      </c>
      <c r="Z109" s="150" t="n">
        <v>0</v>
      </c>
      <c r="AA109" s="150" t="n">
        <v>0</v>
      </c>
      <c r="AB109" s="150" t="n">
        <v>0</v>
      </c>
      <c r="AC109" s="150" t="n">
        <v>0</v>
      </c>
      <c r="AD109" s="150" t="n">
        <v>0</v>
      </c>
      <c r="AE109" s="150" t="n">
        <v>0</v>
      </c>
      <c r="AF109" s="150" t="n">
        <v>0</v>
      </c>
      <c r="AG109" s="301" t="n">
        <v>0</v>
      </c>
      <c r="AH109" s="87"/>
      <c r="AJ109" s="87"/>
      <c r="AK109" s="150"/>
      <c r="AL109" s="132"/>
      <c r="AM109" s="9"/>
    </row>
    <row r="110" customFormat="false" ht="12.75" hidden="false" customHeight="true" outlineLevel="0" collapsed="false">
      <c r="A110" s="218" t="s">
        <v>462</v>
      </c>
      <c r="B110" s="275" t="n">
        <f aca="false">SUM(C110:AG110)</f>
        <v>0</v>
      </c>
      <c r="C110" s="150" t="n">
        <v>0</v>
      </c>
      <c r="D110" s="150" t="n">
        <v>0</v>
      </c>
      <c r="E110" s="150" t="n">
        <v>0</v>
      </c>
      <c r="F110" s="150" t="n">
        <v>0</v>
      </c>
      <c r="G110" s="150" t="n">
        <v>0</v>
      </c>
      <c r="H110" s="150" t="n">
        <v>0</v>
      </c>
      <c r="I110" s="150" t="n">
        <v>0</v>
      </c>
      <c r="J110" s="150" t="n">
        <v>0</v>
      </c>
      <c r="K110" s="150" t="n">
        <v>0</v>
      </c>
      <c r="L110" s="150" t="n">
        <v>0</v>
      </c>
      <c r="M110" s="150" t="n">
        <v>0</v>
      </c>
      <c r="N110" s="150" t="n">
        <v>0</v>
      </c>
      <c r="O110" s="150" t="n">
        <v>0</v>
      </c>
      <c r="P110" s="150" t="n">
        <v>0</v>
      </c>
      <c r="Q110" s="150" t="n">
        <v>0</v>
      </c>
      <c r="R110" s="150" t="n">
        <v>0</v>
      </c>
      <c r="S110" s="150" t="n">
        <v>0</v>
      </c>
      <c r="T110" s="150" t="n">
        <v>0</v>
      </c>
      <c r="U110" s="150" t="n">
        <v>0</v>
      </c>
      <c r="V110" s="150" t="n">
        <v>0</v>
      </c>
      <c r="W110" s="150" t="n">
        <v>0</v>
      </c>
      <c r="X110" s="150" t="n">
        <v>0</v>
      </c>
      <c r="Y110" s="150" t="n">
        <v>0</v>
      </c>
      <c r="Z110" s="150" t="n">
        <v>0</v>
      </c>
      <c r="AA110" s="150" t="n">
        <v>0</v>
      </c>
      <c r="AB110" s="150" t="n">
        <v>0</v>
      </c>
      <c r="AC110" s="150" t="n">
        <v>0</v>
      </c>
      <c r="AD110" s="150" t="n">
        <v>0</v>
      </c>
      <c r="AE110" s="150" t="n">
        <v>0</v>
      </c>
      <c r="AF110" s="150" t="n">
        <v>0</v>
      </c>
      <c r="AG110" s="301" t="n">
        <v>0</v>
      </c>
      <c r="AH110" s="87"/>
      <c r="AJ110" s="87"/>
      <c r="AK110" s="150"/>
      <c r="AL110" s="132"/>
      <c r="AM110" s="9"/>
    </row>
    <row r="111" customFormat="false" ht="12.75" hidden="false" customHeight="true" outlineLevel="0" collapsed="false">
      <c r="A111" s="218" t="s">
        <v>463</v>
      </c>
      <c r="B111" s="275" t="n">
        <f aca="false">SUM(C111:AG111)</f>
        <v>0</v>
      </c>
      <c r="C111" s="150" t="n">
        <v>0</v>
      </c>
      <c r="D111" s="150" t="n">
        <v>0</v>
      </c>
      <c r="E111" s="150" t="n">
        <v>0</v>
      </c>
      <c r="F111" s="150" t="n">
        <v>0</v>
      </c>
      <c r="G111" s="150" t="n">
        <v>0</v>
      </c>
      <c r="H111" s="150" t="n">
        <v>0</v>
      </c>
      <c r="I111" s="150" t="n">
        <v>0</v>
      </c>
      <c r="J111" s="150" t="n">
        <v>0</v>
      </c>
      <c r="K111" s="150" t="n">
        <v>0</v>
      </c>
      <c r="L111" s="150" t="n">
        <v>0</v>
      </c>
      <c r="M111" s="150" t="n">
        <v>0</v>
      </c>
      <c r="N111" s="150" t="n">
        <v>0</v>
      </c>
      <c r="O111" s="150" t="n">
        <v>0</v>
      </c>
      <c r="P111" s="150" t="n">
        <v>0</v>
      </c>
      <c r="Q111" s="150" t="n">
        <v>0</v>
      </c>
      <c r="R111" s="150" t="n">
        <v>0</v>
      </c>
      <c r="S111" s="150" t="n">
        <v>0</v>
      </c>
      <c r="T111" s="150" t="n">
        <v>0</v>
      </c>
      <c r="U111" s="150" t="n">
        <v>0</v>
      </c>
      <c r="V111" s="150" t="n">
        <v>0</v>
      </c>
      <c r="W111" s="150" t="n">
        <v>0</v>
      </c>
      <c r="X111" s="150" t="n">
        <v>0</v>
      </c>
      <c r="Y111" s="150" t="n">
        <v>0</v>
      </c>
      <c r="Z111" s="150" t="n">
        <v>0</v>
      </c>
      <c r="AA111" s="150" t="n">
        <v>0</v>
      </c>
      <c r="AB111" s="150" t="n">
        <v>0</v>
      </c>
      <c r="AC111" s="150" t="n">
        <v>0</v>
      </c>
      <c r="AD111" s="150" t="n">
        <v>0</v>
      </c>
      <c r="AE111" s="150" t="n">
        <v>0</v>
      </c>
      <c r="AF111" s="150" t="n">
        <v>0</v>
      </c>
      <c r="AG111" s="301" t="n">
        <v>0</v>
      </c>
      <c r="AH111" s="87"/>
      <c r="AJ111" s="87"/>
      <c r="AK111" s="150"/>
      <c r="AL111" s="132"/>
      <c r="AM111" s="9"/>
    </row>
    <row r="112" customFormat="false" ht="12.75" hidden="false" customHeight="true" outlineLevel="0" collapsed="false">
      <c r="A112" s="218" t="s">
        <v>464</v>
      </c>
      <c r="B112" s="275" t="n">
        <f aca="false">SUM(C112:AG112)</f>
        <v>0</v>
      </c>
      <c r="C112" s="150" t="n">
        <v>0</v>
      </c>
      <c r="D112" s="150" t="n">
        <v>0</v>
      </c>
      <c r="E112" s="150" t="n">
        <v>0</v>
      </c>
      <c r="F112" s="150" t="n">
        <v>0</v>
      </c>
      <c r="G112" s="150" t="n">
        <v>0</v>
      </c>
      <c r="H112" s="150" t="n">
        <v>0</v>
      </c>
      <c r="I112" s="150" t="n">
        <v>0</v>
      </c>
      <c r="J112" s="150" t="n">
        <v>0</v>
      </c>
      <c r="K112" s="150" t="n">
        <v>0</v>
      </c>
      <c r="L112" s="150" t="n">
        <v>0</v>
      </c>
      <c r="M112" s="150" t="n">
        <v>0</v>
      </c>
      <c r="N112" s="150" t="n">
        <v>0</v>
      </c>
      <c r="O112" s="150" t="n">
        <v>0</v>
      </c>
      <c r="P112" s="150" t="n">
        <v>0</v>
      </c>
      <c r="Q112" s="150" t="n">
        <v>0</v>
      </c>
      <c r="R112" s="150" t="n">
        <v>0</v>
      </c>
      <c r="S112" s="150" t="n">
        <v>0</v>
      </c>
      <c r="T112" s="150" t="n">
        <v>0</v>
      </c>
      <c r="U112" s="150" t="n">
        <v>0</v>
      </c>
      <c r="V112" s="150" t="n">
        <v>0</v>
      </c>
      <c r="W112" s="150" t="n">
        <v>0</v>
      </c>
      <c r="X112" s="150" t="n">
        <v>0</v>
      </c>
      <c r="Y112" s="150" t="n">
        <v>0</v>
      </c>
      <c r="Z112" s="150" t="n">
        <v>0</v>
      </c>
      <c r="AA112" s="150" t="n">
        <v>0</v>
      </c>
      <c r="AB112" s="150" t="n">
        <v>0</v>
      </c>
      <c r="AC112" s="150" t="n">
        <v>0</v>
      </c>
      <c r="AD112" s="150" t="n">
        <v>0</v>
      </c>
      <c r="AE112" s="150" t="n">
        <v>0</v>
      </c>
      <c r="AF112" s="150" t="n">
        <v>0</v>
      </c>
      <c r="AG112" s="301" t="n">
        <v>0</v>
      </c>
      <c r="AH112" s="87"/>
      <c r="AJ112" s="87"/>
      <c r="AK112" s="150"/>
      <c r="AL112" s="132"/>
      <c r="AM112" s="9"/>
    </row>
    <row r="113" customFormat="false" ht="12.75" hidden="false" customHeight="true" outlineLevel="0" collapsed="false">
      <c r="A113" s="218" t="s">
        <v>466</v>
      </c>
      <c r="B113" s="275" t="n">
        <f aca="false">SUM(C113:AG113)</f>
        <v>0</v>
      </c>
      <c r="C113" s="150" t="n">
        <v>0</v>
      </c>
      <c r="D113" s="150" t="n">
        <v>0</v>
      </c>
      <c r="E113" s="150" t="n">
        <v>0</v>
      </c>
      <c r="F113" s="150" t="n">
        <v>0</v>
      </c>
      <c r="G113" s="150" t="n">
        <v>0</v>
      </c>
      <c r="H113" s="150" t="n">
        <v>0</v>
      </c>
      <c r="I113" s="150" t="n">
        <v>0</v>
      </c>
      <c r="J113" s="150" t="n">
        <v>0</v>
      </c>
      <c r="K113" s="150" t="n">
        <v>0</v>
      </c>
      <c r="L113" s="150" t="n">
        <v>0</v>
      </c>
      <c r="M113" s="150" t="n">
        <v>0</v>
      </c>
      <c r="N113" s="150" t="n">
        <v>0</v>
      </c>
      <c r="O113" s="150" t="n">
        <v>0</v>
      </c>
      <c r="P113" s="150" t="n">
        <v>0</v>
      </c>
      <c r="Q113" s="150" t="n">
        <v>0</v>
      </c>
      <c r="R113" s="150" t="n">
        <v>0</v>
      </c>
      <c r="S113" s="150" t="n">
        <v>0</v>
      </c>
      <c r="T113" s="150" t="n">
        <v>0</v>
      </c>
      <c r="U113" s="150" t="n">
        <v>0</v>
      </c>
      <c r="V113" s="150" t="n">
        <v>0</v>
      </c>
      <c r="W113" s="150" t="n">
        <v>0</v>
      </c>
      <c r="X113" s="150" t="n">
        <v>0</v>
      </c>
      <c r="Y113" s="150" t="n">
        <v>0</v>
      </c>
      <c r="Z113" s="150" t="n">
        <v>0</v>
      </c>
      <c r="AA113" s="150" t="n">
        <v>0</v>
      </c>
      <c r="AB113" s="150" t="n">
        <v>0</v>
      </c>
      <c r="AC113" s="150" t="n">
        <v>0</v>
      </c>
      <c r="AD113" s="150" t="n">
        <v>0</v>
      </c>
      <c r="AE113" s="150" t="n">
        <v>0</v>
      </c>
      <c r="AF113" s="150" t="n">
        <v>0</v>
      </c>
      <c r="AG113" s="301" t="n">
        <v>0</v>
      </c>
      <c r="AH113" s="87"/>
      <c r="AJ113" s="87"/>
      <c r="AK113" s="150"/>
      <c r="AL113" s="132"/>
      <c r="AM113" s="9"/>
    </row>
    <row r="114" customFormat="false" ht="12.75" hidden="false" customHeight="true" outlineLevel="0" collapsed="false">
      <c r="A114" s="218"/>
      <c r="B114" s="275"/>
      <c r="C114" s="150"/>
      <c r="D114" s="150"/>
      <c r="E114" s="150"/>
      <c r="F114" s="150"/>
      <c r="G114" s="150"/>
      <c r="H114" s="150"/>
      <c r="I114" s="150"/>
      <c r="J114" s="150"/>
      <c r="K114" s="150"/>
      <c r="L114" s="150"/>
      <c r="M114" s="150"/>
      <c r="N114" s="150"/>
      <c r="O114" s="150"/>
      <c r="P114" s="150"/>
      <c r="Q114" s="150"/>
      <c r="R114" s="150"/>
      <c r="S114" s="150"/>
      <c r="T114" s="150"/>
      <c r="U114" s="150"/>
      <c r="V114" s="150"/>
      <c r="W114" s="150"/>
      <c r="X114" s="150"/>
      <c r="Y114" s="150"/>
      <c r="Z114" s="150"/>
      <c r="AA114" s="150"/>
      <c r="AB114" s="150"/>
      <c r="AC114" s="150"/>
      <c r="AD114" s="150"/>
      <c r="AE114" s="150"/>
      <c r="AF114" s="150"/>
      <c r="AG114" s="301"/>
      <c r="AH114" s="87"/>
      <c r="AJ114" s="87"/>
      <c r="AK114" s="150"/>
      <c r="AL114" s="132"/>
      <c r="AM114" s="9"/>
    </row>
    <row r="115" customFormat="false" ht="12.75" hidden="false" customHeight="true" outlineLevel="0" collapsed="false">
      <c r="A115" s="218"/>
      <c r="B115" s="275"/>
      <c r="C115" s="150"/>
      <c r="D115" s="150"/>
      <c r="E115" s="150"/>
      <c r="F115" s="150"/>
      <c r="G115" s="150"/>
      <c r="H115" s="150"/>
      <c r="I115" s="150"/>
      <c r="J115" s="150"/>
      <c r="K115" s="150"/>
      <c r="L115" s="150"/>
      <c r="M115" s="150"/>
      <c r="N115" s="150"/>
      <c r="O115" s="150"/>
      <c r="P115" s="150"/>
      <c r="Q115" s="150"/>
      <c r="R115" s="150"/>
      <c r="S115" s="150"/>
      <c r="T115" s="150"/>
      <c r="U115" s="150"/>
      <c r="V115" s="150"/>
      <c r="W115" s="150"/>
      <c r="X115" s="150"/>
      <c r="Y115" s="150"/>
      <c r="Z115" s="150"/>
      <c r="AA115" s="150"/>
      <c r="AB115" s="150"/>
      <c r="AC115" s="150"/>
      <c r="AD115" s="150"/>
      <c r="AE115" s="150"/>
      <c r="AF115" s="150"/>
      <c r="AG115" s="301"/>
      <c r="AH115" s="87"/>
      <c r="AJ115" s="87"/>
      <c r="AK115" s="150"/>
      <c r="AL115" s="132"/>
      <c r="AM115" s="9"/>
    </row>
    <row r="116" customFormat="false" ht="12.75" hidden="false" customHeight="true" outlineLevel="0" collapsed="false">
      <c r="A116" s="218"/>
      <c r="B116" s="275"/>
      <c r="C116" s="150"/>
      <c r="D116" s="150"/>
      <c r="E116" s="150"/>
      <c r="F116" s="150"/>
      <c r="G116" s="150"/>
      <c r="H116" s="150"/>
      <c r="I116" s="150"/>
      <c r="J116" s="150"/>
      <c r="K116" s="150"/>
      <c r="L116" s="150"/>
      <c r="M116" s="150"/>
      <c r="N116" s="150"/>
      <c r="O116" s="150"/>
      <c r="P116" s="150"/>
      <c r="Q116" s="150"/>
      <c r="R116" s="150"/>
      <c r="S116" s="150"/>
      <c r="T116" s="150"/>
      <c r="U116" s="150"/>
      <c r="V116" s="150"/>
      <c r="W116" s="150"/>
      <c r="X116" s="150"/>
      <c r="Y116" s="150"/>
      <c r="Z116" s="150"/>
      <c r="AA116" s="150"/>
      <c r="AB116" s="150"/>
      <c r="AC116" s="150"/>
      <c r="AD116" s="150"/>
      <c r="AE116" s="150"/>
      <c r="AF116" s="150"/>
      <c r="AG116" s="301"/>
      <c r="AH116" s="87"/>
      <c r="AJ116" s="87"/>
      <c r="AK116" s="150"/>
      <c r="AL116" s="132"/>
      <c r="AM116" s="9"/>
    </row>
    <row r="117" customFormat="false" ht="12.75" hidden="false" customHeight="true" outlineLevel="0" collapsed="false">
      <c r="A117" s="218"/>
      <c r="B117" s="275"/>
      <c r="C117" s="150"/>
      <c r="D117" s="150"/>
      <c r="E117" s="150"/>
      <c r="F117" s="150"/>
      <c r="G117" s="150"/>
      <c r="H117" s="150"/>
      <c r="I117" s="150"/>
      <c r="J117" s="150"/>
      <c r="K117" s="150"/>
      <c r="L117" s="150"/>
      <c r="M117" s="150"/>
      <c r="N117" s="150"/>
      <c r="O117" s="150"/>
      <c r="P117" s="150"/>
      <c r="Q117" s="150"/>
      <c r="R117" s="150"/>
      <c r="S117" s="150"/>
      <c r="T117" s="150"/>
      <c r="U117" s="150"/>
      <c r="V117" s="150"/>
      <c r="W117" s="150"/>
      <c r="X117" s="150"/>
      <c r="Y117" s="150"/>
      <c r="Z117" s="150"/>
      <c r="AA117" s="150"/>
      <c r="AB117" s="150"/>
      <c r="AC117" s="150"/>
      <c r="AD117" s="150"/>
      <c r="AE117" s="150"/>
      <c r="AF117" s="150"/>
      <c r="AG117" s="301"/>
      <c r="AH117" s="87"/>
      <c r="AJ117" s="87"/>
      <c r="AK117" s="150"/>
      <c r="AL117" s="132"/>
      <c r="AM117" s="9"/>
    </row>
    <row r="118" customFormat="false" ht="12.75" hidden="false" customHeight="true" outlineLevel="0" collapsed="false">
      <c r="A118" s="313" t="s">
        <v>469</v>
      </c>
      <c r="B118" s="304" t="n">
        <f aca="false">SUM(B108:B117)</f>
        <v>0</v>
      </c>
      <c r="C118" s="314"/>
      <c r="D118" s="314"/>
      <c r="E118" s="314"/>
      <c r="F118" s="314"/>
      <c r="G118" s="314"/>
      <c r="H118" s="314"/>
      <c r="I118" s="314"/>
      <c r="J118" s="314"/>
      <c r="K118" s="314"/>
      <c r="L118" s="314"/>
      <c r="M118" s="314"/>
      <c r="N118" s="314"/>
      <c r="O118" s="314"/>
      <c r="P118" s="314"/>
      <c r="Q118" s="314"/>
      <c r="R118" s="314"/>
      <c r="S118" s="314"/>
      <c r="T118" s="314"/>
      <c r="U118" s="314"/>
      <c r="V118" s="314"/>
      <c r="W118" s="314"/>
      <c r="X118" s="314"/>
      <c r="Y118" s="314"/>
      <c r="Z118" s="314"/>
      <c r="AA118" s="314"/>
      <c r="AB118" s="314"/>
      <c r="AC118" s="314"/>
      <c r="AD118" s="314"/>
      <c r="AE118" s="314"/>
      <c r="AF118" s="314"/>
      <c r="AG118" s="315"/>
      <c r="AH118" s="87"/>
      <c r="AJ118" s="87"/>
      <c r="AK118" s="150"/>
      <c r="AL118" s="132"/>
      <c r="AM118" s="9"/>
    </row>
    <row r="119" customFormat="false" ht="12.75" hidden="false" customHeight="true" outlineLevel="0" collapsed="false">
      <c r="A119" s="87"/>
      <c r="B119" s="308"/>
      <c r="AH119" s="87"/>
      <c r="AJ119" s="87"/>
      <c r="AK119" s="150"/>
      <c r="AL119" s="132"/>
      <c r="AM119" s="9"/>
    </row>
    <row r="120" customFormat="false" ht="12.75" hidden="false" customHeight="true" outlineLevel="0" collapsed="false">
      <c r="A120" s="87"/>
      <c r="B120" s="308"/>
      <c r="AH120" s="87"/>
      <c r="AJ120" s="87"/>
      <c r="AK120" s="150"/>
      <c r="AL120" s="132"/>
      <c r="AM120" s="9"/>
    </row>
    <row r="121" customFormat="false" ht="12.75" hidden="false" customHeight="true" outlineLevel="0" collapsed="false">
      <c r="A121" s="252" t="s">
        <v>470</v>
      </c>
      <c r="B121" s="252"/>
      <c r="AH121" s="87"/>
      <c r="AJ121" s="87"/>
      <c r="AK121" s="150"/>
      <c r="AL121" s="132"/>
      <c r="AM121" s="9"/>
    </row>
    <row r="122" customFormat="false" ht="12.75" hidden="false" customHeight="true" outlineLevel="0" collapsed="false">
      <c r="AK122" s="8"/>
      <c r="AL122" s="132"/>
      <c r="AM122" s="9"/>
    </row>
    <row r="123" customFormat="false" ht="12.75" hidden="false" customHeight="true" outlineLevel="0" collapsed="false">
      <c r="D123" s="140" t="s">
        <v>14</v>
      </c>
      <c r="AI123" s="8"/>
      <c r="AJ123" s="72"/>
      <c r="AK123" s="72"/>
      <c r="AL123" s="8"/>
      <c r="AM123" s="8"/>
    </row>
    <row r="124" customFormat="false" ht="12.75" hidden="false" customHeight="true" outlineLevel="0" collapsed="false">
      <c r="A124" s="316" t="s">
        <v>471</v>
      </c>
      <c r="B124" s="317"/>
      <c r="C124" s="318"/>
      <c r="D124" s="318"/>
      <c r="E124" s="319"/>
      <c r="G124" s="316" t="s">
        <v>472</v>
      </c>
      <c r="H124" s="316"/>
      <c r="I124" s="317"/>
      <c r="J124" s="318"/>
      <c r="K124" s="318"/>
      <c r="L124" s="319"/>
      <c r="M124" s="72"/>
      <c r="N124" s="72"/>
      <c r="O124" s="8"/>
      <c r="P124" s="8"/>
    </row>
    <row r="125" customFormat="false" ht="12.75" hidden="false" customHeight="true" outlineLevel="0" collapsed="false">
      <c r="A125" s="320" t="s">
        <v>321</v>
      </c>
      <c r="B125" s="256" t="s">
        <v>473</v>
      </c>
      <c r="C125" s="256"/>
      <c r="D125" s="256"/>
      <c r="E125" s="321" t="s">
        <v>474</v>
      </c>
      <c r="G125" s="320" t="s">
        <v>473</v>
      </c>
      <c r="H125" s="320"/>
      <c r="I125" s="320"/>
      <c r="J125" s="320"/>
      <c r="K125" s="320"/>
      <c r="L125" s="322" t="s">
        <v>474</v>
      </c>
      <c r="M125" s="72"/>
      <c r="N125" s="72"/>
      <c r="O125" s="8"/>
      <c r="P125" s="8"/>
    </row>
    <row r="126" customFormat="false" ht="12.75" hidden="false" customHeight="true" outlineLevel="0" collapsed="false">
      <c r="A126" s="323"/>
      <c r="B126" s="87"/>
      <c r="C126" s="87"/>
      <c r="D126" s="325"/>
      <c r="E126" s="326"/>
      <c r="G126" s="327"/>
      <c r="H126" s="324"/>
      <c r="I126" s="87"/>
      <c r="J126" s="8"/>
      <c r="K126" s="328"/>
      <c r="L126" s="326"/>
      <c r="M126" s="8"/>
      <c r="N126" s="8"/>
      <c r="O126" s="8"/>
      <c r="P126" s="8"/>
    </row>
    <row r="127" customFormat="false" ht="12.75" hidden="false" customHeight="true" outlineLevel="0" collapsed="false">
      <c r="A127" s="329"/>
      <c r="B127" s="87"/>
      <c r="C127" s="87"/>
      <c r="D127" s="325"/>
      <c r="E127" s="326"/>
      <c r="G127" s="331"/>
      <c r="H127" s="72"/>
      <c r="I127" s="332"/>
      <c r="J127" s="8"/>
      <c r="K127" s="328"/>
      <c r="L127" s="326"/>
      <c r="M127" s="8"/>
      <c r="N127" s="8"/>
      <c r="O127" s="8"/>
      <c r="P127" s="8"/>
    </row>
    <row r="128" customFormat="false" ht="12.75" hidden="false" customHeight="true" outlineLevel="0" collapsed="false">
      <c r="A128" s="329"/>
      <c r="B128" s="87"/>
      <c r="C128" s="87"/>
      <c r="D128" s="325"/>
      <c r="E128" s="326"/>
      <c r="G128" s="331"/>
      <c r="H128" s="87"/>
      <c r="I128" s="8"/>
      <c r="J128" s="8"/>
      <c r="K128" s="328"/>
      <c r="L128" s="326"/>
      <c r="M128" s="8"/>
      <c r="N128" s="8"/>
      <c r="O128" s="8"/>
      <c r="P128" s="8"/>
    </row>
    <row r="129" customFormat="false" ht="12.75" hidden="false" customHeight="true" outlineLevel="0" collapsed="false">
      <c r="A129" s="329"/>
      <c r="B129" s="87"/>
      <c r="C129" s="87"/>
      <c r="D129" s="325"/>
      <c r="E129" s="333"/>
      <c r="G129" s="331"/>
      <c r="H129" s="87"/>
      <c r="I129" s="8"/>
      <c r="J129" s="8"/>
      <c r="K129" s="325"/>
      <c r="L129" s="333"/>
      <c r="M129" s="8"/>
      <c r="N129" s="8"/>
      <c r="O129" s="8"/>
      <c r="P129" s="8"/>
    </row>
    <row r="130" customFormat="false" ht="12.75" hidden="false" customHeight="true" outlineLevel="0" collapsed="false">
      <c r="A130" s="329"/>
      <c r="B130" s="87"/>
      <c r="C130" s="87"/>
      <c r="D130" s="325"/>
      <c r="E130" s="326"/>
      <c r="G130" s="331"/>
      <c r="H130" s="87"/>
      <c r="I130" s="8"/>
      <c r="J130" s="8"/>
      <c r="K130" s="325"/>
      <c r="L130" s="326"/>
      <c r="M130" s="8"/>
      <c r="N130" s="8"/>
      <c r="O130" s="8"/>
      <c r="P130" s="8"/>
    </row>
    <row r="131" customFormat="false" ht="12.75" hidden="false" customHeight="true" outlineLevel="0" collapsed="false">
      <c r="A131" s="329"/>
      <c r="B131" s="87"/>
      <c r="C131" s="87"/>
      <c r="D131" s="325"/>
      <c r="E131" s="326"/>
      <c r="G131" s="331"/>
      <c r="H131" s="87"/>
      <c r="I131" s="8"/>
      <c r="J131" s="8"/>
      <c r="K131" s="325"/>
      <c r="L131" s="326"/>
      <c r="M131" s="8"/>
      <c r="N131" s="8"/>
      <c r="O131" s="8"/>
      <c r="P131" s="8"/>
    </row>
    <row r="132" customFormat="false" ht="12.75" hidden="false" customHeight="true" outlineLevel="0" collapsed="false">
      <c r="A132" s="329"/>
      <c r="B132" s="87"/>
      <c r="C132" s="332"/>
      <c r="D132" s="334"/>
      <c r="E132" s="333"/>
      <c r="G132" s="331"/>
      <c r="H132" s="8"/>
      <c r="I132" s="8"/>
      <c r="J132" s="8"/>
      <c r="K132" s="328"/>
      <c r="L132" s="333"/>
      <c r="M132" s="8"/>
      <c r="N132" s="8"/>
      <c r="O132" s="8"/>
      <c r="P132" s="8"/>
    </row>
    <row r="133" customFormat="false" ht="12.75" hidden="false" customHeight="true" outlineLevel="0" collapsed="false">
      <c r="A133" s="329"/>
      <c r="B133" s="87"/>
      <c r="C133" s="332"/>
      <c r="D133" s="334"/>
      <c r="E133" s="333"/>
      <c r="G133" s="331"/>
      <c r="H133" s="87"/>
      <c r="I133" s="8"/>
      <c r="J133" s="8"/>
      <c r="K133" s="325"/>
      <c r="L133" s="333"/>
      <c r="M133" s="8"/>
      <c r="N133" s="8"/>
      <c r="O133" s="8"/>
      <c r="P133" s="8"/>
    </row>
    <row r="134" customFormat="false" ht="12.75" hidden="false" customHeight="true" outlineLevel="0" collapsed="false">
      <c r="A134" s="329"/>
      <c r="B134" s="87"/>
      <c r="C134" s="332"/>
      <c r="D134" s="334"/>
      <c r="E134" s="326"/>
      <c r="G134" s="331"/>
      <c r="H134" s="87"/>
      <c r="I134" s="8"/>
      <c r="J134" s="8"/>
      <c r="K134" s="325"/>
      <c r="L134" s="326"/>
      <c r="M134" s="10"/>
      <c r="N134" s="9"/>
      <c r="O134" s="8"/>
      <c r="P134" s="8"/>
    </row>
    <row r="135" customFormat="false" ht="12.75" hidden="false" customHeight="true" outlineLevel="0" collapsed="false">
      <c r="A135" s="329"/>
      <c r="B135" s="87"/>
      <c r="C135" s="87"/>
      <c r="D135" s="325"/>
      <c r="E135" s="326"/>
      <c r="G135" s="331"/>
      <c r="H135" s="87"/>
      <c r="I135" s="8"/>
      <c r="J135" s="8"/>
      <c r="K135" s="325"/>
      <c r="L135" s="326"/>
      <c r="M135" s="10"/>
      <c r="N135" s="8"/>
      <c r="O135" s="8"/>
      <c r="P135" s="8"/>
    </row>
    <row r="136" customFormat="false" ht="12.75" hidden="false" customHeight="true" outlineLevel="0" collapsed="false">
      <c r="A136" s="329"/>
      <c r="B136" s="87"/>
      <c r="C136" s="87"/>
      <c r="D136" s="325"/>
      <c r="E136" s="326"/>
      <c r="G136" s="331"/>
      <c r="H136" s="87"/>
      <c r="I136" s="8"/>
      <c r="J136" s="8"/>
      <c r="K136" s="325"/>
      <c r="L136" s="326"/>
      <c r="M136" s="8"/>
      <c r="N136" s="10"/>
      <c r="O136" s="8"/>
      <c r="P136" s="8"/>
    </row>
    <row r="137" customFormat="false" ht="12.75" hidden="false" customHeight="true" outlineLevel="0" collapsed="false">
      <c r="A137" s="329"/>
      <c r="B137" s="87"/>
      <c r="C137" s="87"/>
      <c r="D137" s="325"/>
      <c r="E137" s="326"/>
      <c r="G137" s="331"/>
      <c r="H137" s="87"/>
      <c r="I137" s="8"/>
      <c r="J137" s="8"/>
      <c r="K137" s="325"/>
      <c r="L137" s="326"/>
      <c r="M137" s="8"/>
      <c r="N137" s="10"/>
      <c r="O137" s="8"/>
      <c r="P137" s="8"/>
    </row>
    <row r="138" customFormat="false" ht="12.75" hidden="false" customHeight="true" outlineLevel="0" collapsed="false">
      <c r="A138" s="329"/>
      <c r="B138" s="87"/>
      <c r="C138" s="335"/>
      <c r="D138" s="325"/>
      <c r="E138" s="326"/>
      <c r="G138" s="331"/>
      <c r="H138" s="87"/>
      <c r="I138" s="8"/>
      <c r="J138" s="8"/>
      <c r="K138" s="325"/>
      <c r="L138" s="326"/>
      <c r="M138" s="8"/>
      <c r="N138" s="8"/>
      <c r="O138" s="8"/>
      <c r="P138" s="8"/>
    </row>
    <row r="139" customFormat="false" ht="12.75" hidden="false" customHeight="true" outlineLevel="0" collapsed="false">
      <c r="A139" s="329"/>
      <c r="B139" s="8"/>
      <c r="C139" s="8"/>
      <c r="D139" s="303"/>
      <c r="E139" s="326"/>
      <c r="G139" s="331"/>
      <c r="H139" s="87"/>
      <c r="I139" s="8"/>
      <c r="J139" s="8"/>
      <c r="K139" s="325"/>
      <c r="L139" s="326"/>
      <c r="M139" s="8"/>
      <c r="N139" s="8"/>
      <c r="O139" s="8"/>
      <c r="P139" s="8"/>
    </row>
    <row r="140" customFormat="false" ht="12.75" hidden="false" customHeight="true" outlineLevel="0" collapsed="false">
      <c r="A140" s="329"/>
      <c r="B140" s="8"/>
      <c r="C140" s="8"/>
      <c r="D140" s="325"/>
      <c r="E140" s="326"/>
      <c r="G140" s="331"/>
      <c r="H140" s="87"/>
      <c r="I140" s="8"/>
      <c r="J140" s="8"/>
      <c r="K140" s="325"/>
      <c r="L140" s="326"/>
      <c r="M140" s="8"/>
      <c r="N140" s="8"/>
      <c r="O140" s="8"/>
      <c r="P140" s="8"/>
    </row>
    <row r="141" customFormat="false" ht="12.75" hidden="false" customHeight="true" outlineLevel="0" collapsed="false">
      <c r="A141" s="329"/>
      <c r="B141" s="8"/>
      <c r="C141" s="8"/>
      <c r="D141" s="325"/>
      <c r="E141" s="326"/>
      <c r="G141" s="331"/>
      <c r="H141" s="87"/>
      <c r="I141" s="8"/>
      <c r="J141" s="8"/>
      <c r="K141" s="325"/>
      <c r="L141" s="326"/>
      <c r="M141" s="8"/>
      <c r="N141" s="8"/>
      <c r="O141" s="8"/>
      <c r="P141" s="8"/>
    </row>
    <row r="142" customFormat="false" ht="12.75" hidden="false" customHeight="true" outlineLevel="0" collapsed="false">
      <c r="A142" s="329"/>
      <c r="B142" s="87"/>
      <c r="C142" s="87"/>
      <c r="D142" s="325"/>
      <c r="E142" s="326"/>
      <c r="G142" s="331"/>
      <c r="H142" s="87"/>
      <c r="I142" s="8"/>
      <c r="J142" s="8"/>
      <c r="K142" s="325"/>
      <c r="L142" s="326"/>
      <c r="M142" s="8"/>
      <c r="N142" s="8"/>
      <c r="O142" s="8"/>
      <c r="P142" s="8"/>
    </row>
    <row r="143" customFormat="false" ht="12.75" hidden="false" customHeight="true" outlineLevel="0" collapsed="false">
      <c r="A143" s="329"/>
      <c r="B143" s="87"/>
      <c r="C143" s="87"/>
      <c r="D143" s="325"/>
      <c r="E143" s="326"/>
      <c r="G143" s="331"/>
      <c r="H143" s="87"/>
      <c r="I143" s="8"/>
      <c r="J143" s="8"/>
      <c r="K143" s="325"/>
      <c r="L143" s="326"/>
      <c r="M143" s="8"/>
      <c r="N143" s="8"/>
      <c r="O143" s="8"/>
      <c r="P143" s="8"/>
    </row>
    <row r="144" customFormat="false" ht="12.75" hidden="false" customHeight="true" outlineLevel="0" collapsed="false">
      <c r="A144" s="329"/>
      <c r="B144" s="87"/>
      <c r="C144" s="87"/>
      <c r="D144" s="325"/>
      <c r="E144" s="326"/>
      <c r="G144" s="331"/>
      <c r="H144" s="87"/>
      <c r="I144" s="8"/>
      <c r="J144" s="8"/>
      <c r="K144" s="325"/>
      <c r="L144" s="326"/>
      <c r="M144" s="8"/>
      <c r="N144" s="8"/>
      <c r="O144" s="8"/>
      <c r="P144" s="8"/>
    </row>
    <row r="145" customFormat="false" ht="12.75" hidden="false" customHeight="true" outlineLevel="0" collapsed="false">
      <c r="A145" s="329"/>
      <c r="B145" s="87"/>
      <c r="C145" s="87"/>
      <c r="D145" s="325"/>
      <c r="E145" s="326"/>
      <c r="G145" s="331"/>
      <c r="H145" s="87"/>
      <c r="I145" s="8"/>
      <c r="J145" s="8"/>
      <c r="K145" s="325"/>
      <c r="L145" s="326"/>
      <c r="M145" s="8"/>
      <c r="N145" s="8"/>
      <c r="O145" s="8"/>
      <c r="P145" s="8"/>
    </row>
    <row r="146" customFormat="false" ht="12.75" hidden="false" customHeight="true" outlineLevel="0" collapsed="false">
      <c r="A146" s="329"/>
      <c r="B146" s="87"/>
      <c r="C146" s="87"/>
      <c r="D146" s="325"/>
      <c r="E146" s="326"/>
      <c r="G146" s="331"/>
      <c r="H146" s="87"/>
      <c r="I146" s="8"/>
      <c r="J146" s="8"/>
      <c r="K146" s="325"/>
      <c r="L146" s="326"/>
      <c r="M146" s="8"/>
      <c r="N146" s="8"/>
      <c r="O146" s="8"/>
      <c r="P146" s="8"/>
    </row>
    <row r="147" customFormat="false" ht="12.75" hidden="false" customHeight="true" outlineLevel="0" collapsed="false">
      <c r="A147" s="329"/>
      <c r="B147" s="87"/>
      <c r="C147" s="87"/>
      <c r="D147" s="325"/>
      <c r="E147" s="326"/>
      <c r="G147" s="331"/>
      <c r="H147" s="87"/>
      <c r="I147" s="8"/>
      <c r="J147" s="8"/>
      <c r="K147" s="325"/>
      <c r="L147" s="326"/>
      <c r="M147" s="8"/>
      <c r="N147" s="8"/>
      <c r="O147" s="8"/>
      <c r="P147" s="8"/>
    </row>
    <row r="148" customFormat="false" ht="12.75" hidden="false" customHeight="true" outlineLevel="0" collapsed="false">
      <c r="A148" s="329"/>
      <c r="B148" s="87"/>
      <c r="C148" s="87"/>
      <c r="D148" s="325"/>
      <c r="E148" s="326"/>
      <c r="G148" s="331"/>
      <c r="H148" s="87"/>
      <c r="I148" s="8"/>
      <c r="J148" s="8"/>
      <c r="K148" s="325"/>
      <c r="L148" s="326"/>
      <c r="M148" s="8"/>
      <c r="N148" s="8"/>
      <c r="O148" s="8"/>
      <c r="P148" s="8"/>
    </row>
    <row r="149" customFormat="false" ht="12.75" hidden="false" customHeight="true" outlineLevel="0" collapsed="false">
      <c r="A149" s="329"/>
      <c r="B149" s="87"/>
      <c r="C149" s="87"/>
      <c r="D149" s="325"/>
      <c r="E149" s="326"/>
      <c r="G149" s="331"/>
      <c r="H149" s="87"/>
      <c r="I149" s="8"/>
      <c r="J149" s="8"/>
      <c r="K149" s="325"/>
      <c r="L149" s="326"/>
      <c r="M149" s="8"/>
      <c r="N149" s="8"/>
      <c r="O149" s="8"/>
      <c r="P149" s="8"/>
    </row>
    <row r="150" customFormat="false" ht="12.75" hidden="false" customHeight="true" outlineLevel="0" collapsed="false">
      <c r="A150" s="329"/>
      <c r="B150" s="87"/>
      <c r="C150" s="87"/>
      <c r="D150" s="325"/>
      <c r="E150" s="326"/>
      <c r="G150" s="331"/>
      <c r="H150" s="87"/>
      <c r="I150" s="8"/>
      <c r="J150" s="8"/>
      <c r="K150" s="325"/>
      <c r="L150" s="326"/>
      <c r="M150" s="8"/>
      <c r="N150" s="8"/>
      <c r="O150" s="8"/>
      <c r="P150" s="8"/>
    </row>
    <row r="151" customFormat="false" ht="12.75" hidden="false" customHeight="true" outlineLevel="0" collapsed="false">
      <c r="A151" s="329"/>
      <c r="B151" s="87"/>
      <c r="C151" s="87"/>
      <c r="D151" s="325"/>
      <c r="E151" s="326"/>
      <c r="G151" s="331"/>
      <c r="H151" s="87"/>
      <c r="I151" s="8"/>
      <c r="J151" s="8"/>
      <c r="K151" s="325"/>
      <c r="L151" s="326"/>
      <c r="M151" s="8"/>
      <c r="N151" s="8"/>
      <c r="O151" s="8"/>
      <c r="P151" s="8"/>
    </row>
    <row r="152" customFormat="false" ht="12.75" hidden="false" customHeight="true" outlineLevel="0" collapsed="false">
      <c r="A152" s="329"/>
      <c r="B152" s="87"/>
      <c r="C152" s="87"/>
      <c r="D152" s="325"/>
      <c r="E152" s="326"/>
      <c r="G152" s="331"/>
      <c r="H152" s="87"/>
      <c r="I152" s="8"/>
      <c r="J152" s="8"/>
      <c r="K152" s="325"/>
      <c r="L152" s="326"/>
      <c r="M152" s="8"/>
      <c r="N152" s="8"/>
      <c r="O152" s="8"/>
      <c r="P152" s="8"/>
    </row>
    <row r="153" customFormat="false" ht="12.75" hidden="false" customHeight="true" outlineLevel="0" collapsed="false">
      <c r="A153" s="329"/>
      <c r="B153" s="87"/>
      <c r="C153" s="87"/>
      <c r="D153" s="325"/>
      <c r="E153" s="326"/>
      <c r="G153" s="331"/>
      <c r="H153" s="87"/>
      <c r="I153" s="8"/>
      <c r="J153" s="8"/>
      <c r="K153" s="325"/>
      <c r="L153" s="326"/>
      <c r="M153" s="8"/>
      <c r="N153" s="8"/>
      <c r="O153" s="8"/>
      <c r="P153" s="8"/>
    </row>
    <row r="154" customFormat="false" ht="12.75" hidden="false" customHeight="true" outlineLevel="0" collapsed="false">
      <c r="A154" s="329"/>
      <c r="B154" s="87"/>
      <c r="C154" s="87"/>
      <c r="D154" s="325"/>
      <c r="E154" s="326"/>
      <c r="G154" s="331"/>
      <c r="H154" s="87"/>
      <c r="I154" s="8"/>
      <c r="J154" s="8"/>
      <c r="K154" s="325"/>
      <c r="L154" s="326"/>
      <c r="M154" s="8"/>
      <c r="N154" s="8"/>
      <c r="O154" s="8"/>
      <c r="P154" s="8"/>
    </row>
    <row r="155" customFormat="false" ht="12.75" hidden="false" customHeight="true" outlineLevel="0" collapsed="false">
      <c r="A155" s="329"/>
      <c r="B155" s="87"/>
      <c r="C155" s="87"/>
      <c r="D155" s="325"/>
      <c r="E155" s="326"/>
      <c r="G155" s="331"/>
      <c r="H155" s="87"/>
      <c r="I155" s="8"/>
      <c r="J155" s="8"/>
      <c r="K155" s="325"/>
      <c r="L155" s="326"/>
      <c r="M155" s="8"/>
      <c r="N155" s="8"/>
      <c r="O155" s="8"/>
      <c r="P155" s="8"/>
    </row>
    <row r="156" customFormat="false" ht="12.75" hidden="false" customHeight="true" outlineLevel="0" collapsed="false">
      <c r="A156" s="329"/>
      <c r="B156" s="87"/>
      <c r="C156" s="87"/>
      <c r="D156" s="325"/>
      <c r="E156" s="326"/>
      <c r="G156" s="331"/>
      <c r="H156" s="87"/>
      <c r="I156" s="8"/>
      <c r="J156" s="8"/>
      <c r="K156" s="325"/>
      <c r="L156" s="326"/>
      <c r="M156" s="8"/>
      <c r="N156" s="8"/>
      <c r="O156" s="8"/>
      <c r="P156" s="8"/>
    </row>
    <row r="157" customFormat="false" ht="12.75" hidden="false" customHeight="true" outlineLevel="0" collapsed="false">
      <c r="A157" s="329"/>
      <c r="B157" s="87"/>
      <c r="C157" s="87"/>
      <c r="D157" s="325"/>
      <c r="E157" s="326"/>
      <c r="G157" s="331"/>
      <c r="H157" s="87"/>
      <c r="I157" s="8"/>
      <c r="J157" s="8"/>
      <c r="K157" s="325"/>
      <c r="L157" s="326"/>
      <c r="M157" s="8"/>
      <c r="N157" s="8"/>
      <c r="O157" s="8"/>
      <c r="P157" s="8"/>
    </row>
    <row r="158" customFormat="false" ht="12.75" hidden="false" customHeight="true" outlineLevel="0" collapsed="false">
      <c r="A158" s="329"/>
      <c r="B158" s="87"/>
      <c r="C158" s="87"/>
      <c r="D158" s="325"/>
      <c r="E158" s="336"/>
      <c r="G158" s="331"/>
      <c r="H158" s="87"/>
      <c r="I158" s="8"/>
      <c r="J158" s="8"/>
      <c r="K158" s="325"/>
      <c r="L158" s="336"/>
      <c r="M158" s="8"/>
      <c r="N158" s="8"/>
      <c r="O158" s="8"/>
      <c r="P158" s="8"/>
    </row>
    <row r="159" customFormat="false" ht="12.75" hidden="false" customHeight="true" outlineLevel="0" collapsed="false">
      <c r="A159" s="337"/>
      <c r="B159" s="87"/>
      <c r="C159" s="87"/>
      <c r="D159" s="338" t="s">
        <v>475</v>
      </c>
      <c r="E159" s="339" t="n">
        <f aca="false">SUM(E126:E158)</f>
        <v>0</v>
      </c>
      <c r="G159" s="337"/>
      <c r="H159" s="87"/>
      <c r="I159" s="8"/>
      <c r="J159" s="8"/>
      <c r="K159" s="338" t="s">
        <v>476</v>
      </c>
      <c r="L159" s="339" t="n">
        <f aca="false">SUM(L126:L158)</f>
        <v>0</v>
      </c>
      <c r="M159" s="8"/>
      <c r="N159" s="8"/>
      <c r="O159" s="8"/>
      <c r="P159" s="8"/>
    </row>
    <row r="160" customFormat="false" ht="12.75" hidden="false" customHeight="true" outlineLevel="0" collapsed="false">
      <c r="A160" s="340"/>
      <c r="B160" s="341"/>
      <c r="C160" s="341"/>
      <c r="D160" s="341"/>
      <c r="E160" s="342"/>
      <c r="G160" s="340"/>
      <c r="H160" s="341"/>
      <c r="I160" s="341"/>
      <c r="J160" s="341"/>
      <c r="K160" s="341"/>
      <c r="L160" s="342"/>
      <c r="M160" s="8"/>
      <c r="N160" s="8"/>
      <c r="O160" s="8"/>
      <c r="P160" s="8"/>
    </row>
    <row r="161" customFormat="false" ht="12.75" hidden="false" customHeight="true" outlineLevel="0" collapsed="false">
      <c r="AJ161" s="8"/>
      <c r="AK161" s="8"/>
      <c r="AL161" s="8"/>
      <c r="AM161" s="8"/>
    </row>
    <row r="162" customFormat="false" ht="12.75" hidden="false" customHeight="true" outlineLevel="0" collapsed="false">
      <c r="AJ162" s="8"/>
      <c r="AK162" s="8"/>
      <c r="AL162" s="8"/>
      <c r="AM162" s="8"/>
    </row>
    <row r="163" customFormat="false" ht="12.75" hidden="false" customHeight="true" outlineLevel="0" collapsed="false">
      <c r="A163" s="316" t="s">
        <v>477</v>
      </c>
      <c r="B163" s="318"/>
      <c r="C163" s="318"/>
      <c r="D163" s="318"/>
      <c r="E163" s="319"/>
      <c r="AJ163" s="8"/>
      <c r="AK163" s="8"/>
      <c r="AL163" s="8"/>
      <c r="AM163" s="8"/>
    </row>
    <row r="164" customFormat="false" ht="12.75" hidden="false" customHeight="true" outlineLevel="0" collapsed="false">
      <c r="A164" s="320" t="s">
        <v>321</v>
      </c>
      <c r="B164" s="256" t="s">
        <v>473</v>
      </c>
      <c r="C164" s="256"/>
      <c r="D164" s="256"/>
      <c r="E164" s="321" t="s">
        <v>474</v>
      </c>
      <c r="AJ164" s="8"/>
      <c r="AK164" s="8"/>
      <c r="AL164" s="8"/>
      <c r="AM164" s="8"/>
    </row>
    <row r="165" customFormat="false" ht="12.75" hidden="false" customHeight="true" outlineLevel="0" collapsed="false">
      <c r="A165" s="343"/>
      <c r="B165" s="87"/>
      <c r="C165" s="87"/>
      <c r="D165" s="325"/>
      <c r="E165" s="326"/>
      <c r="AJ165" s="8"/>
      <c r="AK165" s="8"/>
      <c r="AL165" s="8"/>
      <c r="AM165" s="8"/>
    </row>
    <row r="166" customFormat="false" ht="12.75" hidden="false" customHeight="true" outlineLevel="0" collapsed="false">
      <c r="A166" s="343"/>
      <c r="B166" s="87"/>
      <c r="C166" s="87"/>
      <c r="D166" s="325"/>
      <c r="E166" s="326"/>
      <c r="AJ166" s="8"/>
      <c r="AK166" s="8"/>
      <c r="AL166" s="8"/>
      <c r="AM166" s="8"/>
    </row>
    <row r="167" customFormat="false" ht="12.75" hidden="false" customHeight="true" outlineLevel="0" collapsed="false">
      <c r="A167" s="343"/>
      <c r="B167" s="87"/>
      <c r="C167" s="87"/>
      <c r="D167" s="325"/>
      <c r="E167" s="326"/>
      <c r="AJ167" s="8"/>
      <c r="AK167" s="8"/>
      <c r="AL167" s="8"/>
      <c r="AM167" s="8"/>
    </row>
    <row r="168" customFormat="false" ht="12.75" hidden="false" customHeight="true" outlineLevel="0" collapsed="false">
      <c r="A168" s="343"/>
      <c r="B168" s="87"/>
      <c r="C168" s="87"/>
      <c r="D168" s="325"/>
      <c r="E168" s="333"/>
      <c r="AJ168" s="8"/>
      <c r="AK168" s="8"/>
      <c r="AL168" s="8"/>
      <c r="AM168" s="8"/>
    </row>
    <row r="169" customFormat="false" ht="12.75" hidden="false" customHeight="true" outlineLevel="0" collapsed="false">
      <c r="A169" s="343"/>
      <c r="B169" s="87"/>
      <c r="C169" s="87"/>
      <c r="D169" s="325"/>
      <c r="E169" s="326"/>
      <c r="AJ169" s="8"/>
      <c r="AK169" s="8"/>
      <c r="AL169" s="8"/>
      <c r="AM169" s="8"/>
    </row>
    <row r="170" customFormat="false" ht="12.75" hidden="false" customHeight="true" outlineLevel="0" collapsed="false">
      <c r="A170" s="343"/>
      <c r="B170" s="87"/>
      <c r="C170" s="87"/>
      <c r="D170" s="325"/>
      <c r="E170" s="326"/>
      <c r="AJ170" s="8"/>
      <c r="AK170" s="8"/>
      <c r="AL170" s="8"/>
      <c r="AM170" s="8"/>
    </row>
    <row r="171" customFormat="false" ht="12.75" hidden="false" customHeight="true" outlineLevel="0" collapsed="false">
      <c r="A171" s="343"/>
      <c r="B171" s="87"/>
      <c r="C171" s="332"/>
      <c r="D171" s="334"/>
      <c r="E171" s="333"/>
      <c r="AJ171" s="8"/>
      <c r="AK171" s="8"/>
      <c r="AL171" s="8"/>
      <c r="AM171" s="8"/>
    </row>
    <row r="172" customFormat="false" ht="12.75" hidden="false" customHeight="true" outlineLevel="0" collapsed="false">
      <c r="A172" s="343"/>
      <c r="B172" s="324"/>
      <c r="C172" s="332"/>
      <c r="D172" s="334"/>
      <c r="E172" s="333"/>
      <c r="AJ172" s="8"/>
      <c r="AK172" s="8"/>
      <c r="AL172" s="8"/>
      <c r="AM172" s="8"/>
    </row>
    <row r="173" customFormat="false" ht="12.75" hidden="false" customHeight="true" outlineLevel="0" collapsed="false">
      <c r="A173" s="343"/>
      <c r="B173" s="324"/>
      <c r="C173" s="87"/>
      <c r="D173" s="325"/>
      <c r="E173" s="326"/>
      <c r="AJ173" s="8"/>
      <c r="AK173" s="8"/>
      <c r="AL173" s="8"/>
      <c r="AM173" s="8"/>
    </row>
    <row r="174" customFormat="false" ht="12.75" hidden="false" customHeight="true" outlineLevel="0" collapsed="false">
      <c r="A174" s="343"/>
      <c r="B174" s="87"/>
      <c r="C174" s="87"/>
      <c r="D174" s="325"/>
      <c r="E174" s="326"/>
      <c r="AJ174" s="8"/>
      <c r="AK174" s="8"/>
      <c r="AL174" s="8"/>
      <c r="AM174" s="8"/>
    </row>
    <row r="175" customFormat="false" ht="12.75" hidden="false" customHeight="true" outlineLevel="0" collapsed="false">
      <c r="A175" s="343"/>
      <c r="B175" s="87"/>
      <c r="C175" s="87"/>
      <c r="D175" s="325"/>
      <c r="E175" s="333"/>
      <c r="AJ175" s="8"/>
      <c r="AK175" s="8"/>
      <c r="AL175" s="8"/>
      <c r="AM175" s="8"/>
    </row>
    <row r="176" customFormat="false" ht="12.75" hidden="false" customHeight="true" outlineLevel="0" collapsed="false">
      <c r="A176" s="343"/>
      <c r="B176" s="87"/>
      <c r="C176" s="87"/>
      <c r="D176" s="325"/>
      <c r="E176" s="326"/>
      <c r="AJ176" s="8"/>
      <c r="AK176" s="8"/>
      <c r="AL176" s="8"/>
      <c r="AM176" s="8"/>
    </row>
    <row r="177" customFormat="false" ht="12.75" hidden="false" customHeight="true" outlineLevel="0" collapsed="false">
      <c r="A177" s="343"/>
      <c r="B177" s="87"/>
      <c r="C177" s="87"/>
      <c r="D177" s="325"/>
      <c r="E177" s="326"/>
      <c r="AJ177" s="8"/>
      <c r="AK177" s="8"/>
      <c r="AL177" s="8"/>
      <c r="AM177" s="8"/>
    </row>
    <row r="178" customFormat="false" ht="12.75" hidden="false" customHeight="true" outlineLevel="0" collapsed="false">
      <c r="A178" s="343"/>
      <c r="B178" s="72"/>
      <c r="C178" s="332"/>
      <c r="D178" s="334"/>
      <c r="E178" s="333"/>
      <c r="AJ178" s="8"/>
      <c r="AK178" s="8"/>
      <c r="AL178" s="8"/>
      <c r="AM178" s="8"/>
    </row>
    <row r="179" customFormat="false" ht="12.75" hidden="false" customHeight="true" outlineLevel="0" collapsed="false">
      <c r="A179" s="343"/>
      <c r="B179" s="72"/>
      <c r="C179" s="332"/>
      <c r="D179" s="334"/>
      <c r="E179" s="333"/>
      <c r="AJ179" s="8"/>
      <c r="AK179" s="8"/>
      <c r="AL179" s="8"/>
      <c r="AM179" s="8"/>
    </row>
    <row r="180" customFormat="false" ht="12.75" hidden="false" customHeight="true" outlineLevel="0" collapsed="false">
      <c r="A180" s="343"/>
      <c r="B180" s="72"/>
      <c r="C180" s="332"/>
      <c r="D180" s="334"/>
      <c r="E180" s="326"/>
      <c r="AJ180" s="8"/>
      <c r="AK180" s="8"/>
      <c r="AL180" s="8"/>
      <c r="AM180" s="8"/>
    </row>
    <row r="181" customFormat="false" ht="12.75" hidden="false" customHeight="true" outlineLevel="0" collapsed="false">
      <c r="A181" s="343"/>
      <c r="B181" s="87"/>
      <c r="C181" s="87"/>
      <c r="D181" s="325"/>
      <c r="E181" s="326"/>
      <c r="AJ181" s="8"/>
      <c r="AK181" s="8"/>
      <c r="AL181" s="8"/>
      <c r="AM181" s="8"/>
    </row>
    <row r="182" customFormat="false" ht="12.75" hidden="false" customHeight="true" outlineLevel="0" collapsed="false">
      <c r="A182" s="343"/>
      <c r="B182" s="87"/>
      <c r="C182" s="87"/>
      <c r="D182" s="325"/>
      <c r="E182" s="326"/>
      <c r="AJ182" s="8"/>
      <c r="AK182" s="8"/>
      <c r="AL182" s="8"/>
      <c r="AM182" s="8"/>
    </row>
    <row r="183" customFormat="false" ht="12.75" hidden="false" customHeight="true" outlineLevel="0" collapsed="false">
      <c r="A183" s="343"/>
      <c r="B183" s="87"/>
      <c r="C183" s="87"/>
      <c r="D183" s="325"/>
      <c r="E183" s="326"/>
      <c r="AJ183" s="8"/>
      <c r="AK183" s="8"/>
      <c r="AL183" s="8"/>
      <c r="AM183" s="8"/>
    </row>
    <row r="184" customFormat="false" ht="12.75" hidden="false" customHeight="true" outlineLevel="0" collapsed="false">
      <c r="A184" s="343"/>
      <c r="B184" s="87"/>
      <c r="C184" s="87"/>
      <c r="D184" s="325"/>
      <c r="E184" s="336"/>
      <c r="AJ184" s="8"/>
      <c r="AK184" s="8"/>
      <c r="AL184" s="8"/>
      <c r="AM184" s="8"/>
    </row>
    <row r="185" customFormat="false" ht="12.75" hidden="false" customHeight="true" outlineLevel="0" collapsed="false">
      <c r="A185" s="346"/>
      <c r="B185" s="87"/>
      <c r="C185" s="87"/>
      <c r="D185" s="338" t="s">
        <v>478</v>
      </c>
      <c r="E185" s="339" t="n">
        <f aca="false">SUM(E165:E184)</f>
        <v>0</v>
      </c>
      <c r="AJ185" s="8"/>
      <c r="AK185" s="8"/>
      <c r="AL185" s="8"/>
      <c r="AM185" s="8"/>
    </row>
    <row r="186" customFormat="false" ht="12.75" hidden="false" customHeight="true" outlineLevel="0" collapsed="false">
      <c r="A186" s="347"/>
      <c r="B186" s="341"/>
      <c r="C186" s="341"/>
      <c r="D186" s="341"/>
      <c r="E186" s="342"/>
      <c r="AJ186" s="8"/>
      <c r="AK186" s="8"/>
      <c r="AL186" s="8"/>
      <c r="AM186" s="8"/>
    </row>
    <row r="187" customFormat="false" ht="12.75" hidden="false" customHeight="true" outlineLevel="0" collapsed="false">
      <c r="AJ187" s="8"/>
      <c r="AK187" s="8"/>
      <c r="AL187" s="8"/>
      <c r="AM187" s="8"/>
    </row>
    <row r="188" customFormat="false" ht="12.75" hidden="false" customHeight="true" outlineLevel="0" collapsed="false">
      <c r="AJ188" s="8"/>
      <c r="AK188" s="8"/>
      <c r="AL188" s="8"/>
      <c r="AM188" s="8"/>
    </row>
    <row r="189" customFormat="false" ht="12.75" hidden="false" customHeight="true" outlineLevel="0" collapsed="false">
      <c r="A189" s="348" t="s">
        <v>479</v>
      </c>
      <c r="B189" s="349"/>
      <c r="C189" s="349"/>
      <c r="D189" s="349"/>
      <c r="E189" s="349"/>
      <c r="F189" s="349"/>
      <c r="G189" s="349"/>
      <c r="H189" s="349"/>
      <c r="I189" s="349"/>
      <c r="J189" s="349"/>
      <c r="K189" s="349"/>
      <c r="L189" s="349"/>
      <c r="M189" s="350"/>
      <c r="O189" s="8"/>
      <c r="P189" s="8"/>
      <c r="Q189" s="8"/>
      <c r="R189" s="8"/>
    </row>
    <row r="190" customFormat="false" ht="12.75" hidden="false" customHeight="true" outlineLevel="0" collapsed="false">
      <c r="A190" s="351" t="s">
        <v>480</v>
      </c>
      <c r="B190" s="352" t="s">
        <v>321</v>
      </c>
      <c r="C190" s="353" t="s">
        <v>481</v>
      </c>
      <c r="D190" s="354" t="s">
        <v>482</v>
      </c>
      <c r="E190" s="355" t="s">
        <v>473</v>
      </c>
      <c r="F190" s="355"/>
      <c r="G190" s="355"/>
      <c r="H190" s="355"/>
      <c r="I190" s="355"/>
      <c r="J190" s="355"/>
      <c r="K190" s="355"/>
      <c r="L190" s="355"/>
      <c r="M190" s="356" t="s">
        <v>474</v>
      </c>
      <c r="O190" s="8"/>
      <c r="P190" s="8"/>
      <c r="Q190" s="8"/>
      <c r="R190" s="8"/>
    </row>
    <row r="191" customFormat="false" ht="12.75" hidden="false" customHeight="true" outlineLevel="0" collapsed="false">
      <c r="A191" s="357"/>
      <c r="B191" s="358"/>
      <c r="C191" s="359"/>
      <c r="D191" s="325"/>
      <c r="E191" s="87"/>
      <c r="F191" s="87"/>
      <c r="G191" s="87"/>
      <c r="H191" s="87"/>
      <c r="I191" s="87"/>
      <c r="J191" s="87"/>
      <c r="K191" s="87"/>
      <c r="L191" s="87"/>
      <c r="M191" s="360"/>
      <c r="O191" s="8"/>
      <c r="P191" s="8"/>
      <c r="Q191" s="8"/>
      <c r="R191" s="8"/>
    </row>
    <row r="192" customFormat="false" ht="12.75" hidden="false" customHeight="true" outlineLevel="0" collapsed="false">
      <c r="A192" s="357"/>
      <c r="B192" s="358"/>
      <c r="C192" s="359"/>
      <c r="D192" s="325"/>
      <c r="E192" s="87"/>
      <c r="F192" s="87"/>
      <c r="G192" s="87"/>
      <c r="H192" s="87"/>
      <c r="I192" s="87"/>
      <c r="J192" s="87"/>
      <c r="K192" s="87"/>
      <c r="L192" s="87"/>
      <c r="M192" s="360"/>
      <c r="O192" s="8"/>
      <c r="P192" s="8"/>
      <c r="Q192" s="8"/>
      <c r="R192" s="8"/>
    </row>
    <row r="193" customFormat="false" ht="12.75" hidden="false" customHeight="true" outlineLevel="0" collapsed="false">
      <c r="A193" s="357"/>
      <c r="B193" s="358"/>
      <c r="C193" s="359"/>
      <c r="D193" s="325"/>
      <c r="E193" s="87"/>
      <c r="F193" s="87"/>
      <c r="G193" s="87"/>
      <c r="H193" s="87"/>
      <c r="I193" s="87"/>
      <c r="J193" s="87"/>
      <c r="K193" s="87"/>
      <c r="L193" s="87"/>
      <c r="M193" s="360"/>
      <c r="O193" s="8"/>
      <c r="P193" s="8"/>
      <c r="Q193" s="8"/>
      <c r="R193" s="8"/>
    </row>
    <row r="194" customFormat="false" ht="12.75" hidden="false" customHeight="true" outlineLevel="0" collapsed="false">
      <c r="A194" s="357"/>
      <c r="B194" s="358"/>
      <c r="C194" s="359"/>
      <c r="D194" s="325"/>
      <c r="E194" s="87"/>
      <c r="F194" s="87"/>
      <c r="G194" s="87"/>
      <c r="H194" s="87"/>
      <c r="I194" s="87"/>
      <c r="J194" s="87"/>
      <c r="K194" s="87"/>
      <c r="L194" s="87"/>
      <c r="M194" s="360"/>
      <c r="O194" s="8"/>
      <c r="P194" s="8"/>
      <c r="Q194" s="8"/>
      <c r="R194" s="8"/>
    </row>
    <row r="195" customFormat="false" ht="12.75" hidden="false" customHeight="true" outlineLevel="0" collapsed="false">
      <c r="A195" s="357"/>
      <c r="B195" s="358"/>
      <c r="C195" s="359"/>
      <c r="D195" s="325"/>
      <c r="E195" s="87"/>
      <c r="F195" s="87"/>
      <c r="G195" s="87"/>
      <c r="H195" s="87"/>
      <c r="I195" s="87"/>
      <c r="J195" s="87"/>
      <c r="K195" s="87"/>
      <c r="L195" s="87"/>
      <c r="M195" s="360"/>
      <c r="O195" s="8"/>
      <c r="P195" s="8"/>
      <c r="Q195" s="8"/>
      <c r="R195" s="8"/>
    </row>
    <row r="196" customFormat="false" ht="12.75" hidden="false" customHeight="true" outlineLevel="0" collapsed="false">
      <c r="A196" s="357"/>
      <c r="B196" s="358"/>
      <c r="C196" s="359"/>
      <c r="D196" s="325"/>
      <c r="E196" s="87"/>
      <c r="F196" s="87"/>
      <c r="G196" s="87"/>
      <c r="H196" s="87"/>
      <c r="I196" s="87"/>
      <c r="J196" s="87"/>
      <c r="K196" s="87"/>
      <c r="L196" s="87"/>
      <c r="M196" s="360"/>
    </row>
    <row r="197" customFormat="false" ht="12.75" hidden="false" customHeight="true" outlineLevel="0" collapsed="false">
      <c r="A197" s="357"/>
      <c r="B197" s="358"/>
      <c r="C197" s="359"/>
      <c r="D197" s="325"/>
      <c r="E197" s="87"/>
      <c r="F197" s="87"/>
      <c r="G197" s="87"/>
      <c r="H197" s="87"/>
      <c r="I197" s="87"/>
      <c r="J197" s="87"/>
      <c r="K197" s="87"/>
      <c r="L197" s="87"/>
      <c r="M197" s="360"/>
    </row>
    <row r="198" customFormat="false" ht="12.75" hidden="false" customHeight="true" outlineLevel="0" collapsed="false">
      <c r="A198" s="357"/>
      <c r="B198" s="358"/>
      <c r="C198" s="359"/>
      <c r="D198" s="325"/>
      <c r="E198" s="87"/>
      <c r="F198" s="87"/>
      <c r="G198" s="87"/>
      <c r="H198" s="87"/>
      <c r="I198" s="87"/>
      <c r="J198" s="87"/>
      <c r="K198" s="87"/>
      <c r="L198" s="87"/>
      <c r="M198" s="360"/>
    </row>
    <row r="199" customFormat="false" ht="12.75" hidden="false" customHeight="true" outlineLevel="0" collapsed="false">
      <c r="A199" s="357"/>
      <c r="B199" s="358"/>
      <c r="C199" s="359"/>
      <c r="D199" s="325"/>
      <c r="E199" s="87"/>
      <c r="F199" s="87"/>
      <c r="G199" s="87"/>
      <c r="H199" s="87"/>
      <c r="I199" s="87"/>
      <c r="J199" s="87"/>
      <c r="K199" s="87"/>
      <c r="L199" s="87"/>
      <c r="M199" s="360"/>
    </row>
    <row r="200" customFormat="false" ht="12.75" hidden="false" customHeight="true" outlineLevel="0" collapsed="false">
      <c r="A200" s="357"/>
      <c r="B200" s="358"/>
      <c r="C200" s="359"/>
      <c r="D200" s="325"/>
      <c r="E200" s="87"/>
      <c r="F200" s="87"/>
      <c r="G200" s="87"/>
      <c r="H200" s="87"/>
      <c r="I200" s="87"/>
      <c r="J200" s="87"/>
      <c r="K200" s="87"/>
      <c r="L200" s="87"/>
      <c r="M200" s="360"/>
    </row>
    <row r="201" customFormat="false" ht="12.75" hidden="false" customHeight="true" outlineLevel="0" collapsed="false">
      <c r="A201" s="361"/>
      <c r="B201" s="358"/>
      <c r="C201" s="359"/>
      <c r="D201" s="325"/>
      <c r="E201" s="87"/>
      <c r="F201" s="87"/>
      <c r="G201" s="87"/>
      <c r="H201" s="87"/>
      <c r="I201" s="87"/>
      <c r="J201" s="87"/>
      <c r="K201" s="87"/>
      <c r="L201" s="87"/>
      <c r="M201" s="360"/>
    </row>
    <row r="202" customFormat="false" ht="12.75" hidden="false" customHeight="true" outlineLevel="0" collapsed="false">
      <c r="A202" s="361"/>
      <c r="B202" s="358"/>
      <c r="C202" s="359"/>
      <c r="D202" s="325"/>
      <c r="E202" s="87"/>
      <c r="F202" s="87"/>
      <c r="G202" s="87"/>
      <c r="H202" s="87"/>
      <c r="I202" s="87"/>
      <c r="J202" s="87"/>
      <c r="K202" s="87"/>
      <c r="L202" s="87"/>
      <c r="M202" s="360"/>
    </row>
    <row r="203" customFormat="false" ht="12.75" hidden="false" customHeight="true" outlineLevel="0" collapsed="false">
      <c r="A203" s="361"/>
      <c r="B203" s="358"/>
      <c r="C203" s="359"/>
      <c r="D203" s="325"/>
      <c r="E203" s="87"/>
      <c r="F203" s="87"/>
      <c r="G203" s="87"/>
      <c r="H203" s="87"/>
      <c r="I203" s="87"/>
      <c r="J203" s="87"/>
      <c r="K203" s="87"/>
      <c r="L203" s="87"/>
      <c r="M203" s="360"/>
    </row>
    <row r="204" customFormat="false" ht="12.75" hidden="false" customHeight="true" outlineLevel="0" collapsed="false">
      <c r="A204" s="361"/>
      <c r="B204" s="358"/>
      <c r="C204" s="359"/>
      <c r="D204" s="325"/>
      <c r="E204" s="87"/>
      <c r="F204" s="87"/>
      <c r="G204" s="87"/>
      <c r="H204" s="87"/>
      <c r="I204" s="87"/>
      <c r="J204" s="87"/>
      <c r="K204" s="87"/>
      <c r="L204" s="87"/>
      <c r="M204" s="360"/>
    </row>
    <row r="205" customFormat="false" ht="12.75" hidden="false" customHeight="true" outlineLevel="0" collapsed="false">
      <c r="A205" s="361"/>
      <c r="B205" s="358"/>
      <c r="C205" s="362"/>
      <c r="D205" s="325"/>
      <c r="E205" s="87"/>
      <c r="F205" s="87"/>
      <c r="G205" s="87"/>
      <c r="H205" s="87"/>
      <c r="I205" s="87"/>
      <c r="J205" s="87"/>
      <c r="K205" s="87"/>
      <c r="L205" s="87"/>
      <c r="M205" s="360"/>
    </row>
    <row r="206" customFormat="false" ht="12.75" hidden="false" customHeight="true" outlineLevel="0" collapsed="false">
      <c r="A206" s="361"/>
      <c r="B206" s="358"/>
      <c r="C206" s="362"/>
      <c r="D206" s="325"/>
      <c r="E206" s="87"/>
      <c r="F206" s="87"/>
      <c r="G206" s="87"/>
      <c r="H206" s="87"/>
      <c r="I206" s="87"/>
      <c r="J206" s="87"/>
      <c r="K206" s="87"/>
      <c r="L206" s="87"/>
      <c r="M206" s="360"/>
    </row>
    <row r="207" customFormat="false" ht="12.75" hidden="false" customHeight="true" outlineLevel="0" collapsed="false">
      <c r="A207" s="361"/>
      <c r="B207" s="358"/>
      <c r="C207" s="362"/>
      <c r="D207" s="325"/>
      <c r="E207" s="87"/>
      <c r="F207" s="87"/>
      <c r="G207" s="87"/>
      <c r="H207" s="87"/>
      <c r="I207" s="87"/>
      <c r="J207" s="87"/>
      <c r="K207" s="87"/>
      <c r="L207" s="87"/>
      <c r="M207" s="360"/>
    </row>
    <row r="208" customFormat="false" ht="12.75" hidden="false" customHeight="true" outlineLevel="0" collapsed="false">
      <c r="A208" s="361"/>
      <c r="B208" s="358"/>
      <c r="C208" s="363"/>
      <c r="D208" s="325"/>
      <c r="E208" s="87"/>
      <c r="F208" s="87"/>
      <c r="G208" s="87"/>
      <c r="H208" s="87"/>
      <c r="I208" s="87"/>
      <c r="J208" s="87"/>
      <c r="K208" s="87"/>
      <c r="L208" s="87"/>
      <c r="M208" s="360"/>
    </row>
    <row r="209" customFormat="false" ht="12.75" hidden="false" customHeight="true" outlineLevel="0" collapsed="false">
      <c r="A209" s="361"/>
      <c r="B209" s="358"/>
      <c r="C209" s="363"/>
      <c r="D209" s="325"/>
      <c r="E209" s="87"/>
      <c r="F209" s="87"/>
      <c r="G209" s="87"/>
      <c r="H209" s="87"/>
      <c r="I209" s="87"/>
      <c r="J209" s="87"/>
      <c r="K209" s="87"/>
      <c r="L209" s="87"/>
      <c r="M209" s="360"/>
    </row>
    <row r="210" customFormat="false" ht="12.75" hidden="false" customHeight="true" outlineLevel="0" collapsed="false">
      <c r="A210" s="361"/>
      <c r="B210" s="358"/>
      <c r="C210" s="363"/>
      <c r="D210" s="325"/>
      <c r="E210" s="87"/>
      <c r="F210" s="87"/>
      <c r="G210" s="87"/>
      <c r="H210" s="87"/>
      <c r="I210" s="87"/>
      <c r="J210" s="87"/>
      <c r="K210" s="87"/>
      <c r="L210" s="87"/>
      <c r="M210" s="360"/>
    </row>
    <row r="211" customFormat="false" ht="12.75" hidden="false" customHeight="true" outlineLevel="0" collapsed="false">
      <c r="A211" s="361"/>
      <c r="B211" s="358"/>
      <c r="C211" s="363"/>
      <c r="D211" s="325"/>
      <c r="E211" s="87"/>
      <c r="F211" s="87"/>
      <c r="G211" s="87"/>
      <c r="H211" s="87"/>
      <c r="I211" s="87"/>
      <c r="J211" s="87"/>
      <c r="K211" s="87"/>
      <c r="L211" s="87"/>
      <c r="M211" s="360"/>
    </row>
    <row r="212" customFormat="false" ht="12.75" hidden="false" customHeight="true" outlineLevel="0" collapsed="false">
      <c r="A212" s="361"/>
      <c r="B212" s="358"/>
      <c r="C212" s="363"/>
      <c r="D212" s="325"/>
      <c r="E212" s="87"/>
      <c r="F212" s="87"/>
      <c r="G212" s="87"/>
      <c r="H212" s="87"/>
      <c r="I212" s="87"/>
      <c r="J212" s="87"/>
      <c r="K212" s="87"/>
      <c r="L212" s="87"/>
      <c r="M212" s="360"/>
    </row>
    <row r="213" customFormat="false" ht="12.75" hidden="false" customHeight="true" outlineLevel="0" collapsed="false">
      <c r="A213" s="361"/>
      <c r="B213" s="358"/>
      <c r="C213" s="363"/>
      <c r="D213" s="325"/>
      <c r="E213" s="87"/>
      <c r="F213" s="87"/>
      <c r="G213" s="87"/>
      <c r="H213" s="87"/>
      <c r="I213" s="87"/>
      <c r="J213" s="87"/>
      <c r="K213" s="87"/>
      <c r="L213" s="87"/>
      <c r="M213" s="360"/>
    </row>
    <row r="214" customFormat="false" ht="12.75" hidden="false" customHeight="true" outlineLevel="0" collapsed="false">
      <c r="A214" s="361"/>
      <c r="B214" s="358"/>
      <c r="C214" s="364"/>
      <c r="D214" s="325"/>
      <c r="E214" s="87"/>
      <c r="F214" s="87"/>
      <c r="G214" s="87"/>
      <c r="H214" s="87"/>
      <c r="I214" s="87"/>
      <c r="J214" s="87"/>
      <c r="K214" s="87"/>
      <c r="L214" s="338" t="s">
        <v>483</v>
      </c>
      <c r="M214" s="365" t="n">
        <f aca="false">SUM(M191:M213)</f>
        <v>0</v>
      </c>
    </row>
    <row r="215" customFormat="false" ht="12.75" hidden="false" customHeight="true" outlineLevel="0" collapsed="false">
      <c r="A215" s="366"/>
      <c r="B215" s="367"/>
      <c r="C215" s="341"/>
      <c r="D215" s="341"/>
      <c r="E215" s="341"/>
      <c r="F215" s="341"/>
      <c r="G215" s="341"/>
      <c r="H215" s="341"/>
      <c r="I215" s="341"/>
      <c r="J215" s="341"/>
      <c r="K215" s="341"/>
      <c r="L215" s="341"/>
      <c r="M215" s="342"/>
    </row>
    <row r="216" customFormat="false" ht="12.75" hidden="false" customHeight="true" outlineLevel="0" collapsed="false"/>
    <row r="217" customFormat="false" ht="12.75" hidden="false" customHeight="true" outlineLevel="0" collapsed="false"/>
    <row r="218" customFormat="false" ht="12.75" hidden="false" customHeight="true" outlineLevel="0" collapsed="false">
      <c r="A218" s="368" t="s">
        <v>484</v>
      </c>
      <c r="B218" s="369"/>
      <c r="C218" s="369"/>
      <c r="D218" s="369"/>
      <c r="E218" s="369"/>
      <c r="F218" s="370"/>
      <c r="G218" s="152"/>
      <c r="H218" s="152"/>
      <c r="I218" s="152"/>
      <c r="J218" s="152"/>
      <c r="K218" s="152"/>
      <c r="L218" s="152"/>
      <c r="M218" s="152"/>
      <c r="N218" s="152"/>
    </row>
    <row r="219" customFormat="false" ht="12.75" hidden="false" customHeight="true" outlineLevel="0" collapsed="false">
      <c r="A219" s="371" t="s">
        <v>480</v>
      </c>
      <c r="B219" s="372" t="s">
        <v>321</v>
      </c>
      <c r="C219" s="373" t="s">
        <v>481</v>
      </c>
      <c r="D219" s="374" t="s">
        <v>482</v>
      </c>
      <c r="E219" s="374"/>
      <c r="F219" s="375" t="s">
        <v>474</v>
      </c>
      <c r="G219" s="152"/>
      <c r="H219" s="152"/>
      <c r="I219" s="152"/>
      <c r="J219" s="152"/>
      <c r="K219" s="152"/>
      <c r="L219" s="152"/>
      <c r="M219" s="152"/>
      <c r="N219" s="152"/>
    </row>
    <row r="220" customFormat="false" ht="12.75" hidden="false" customHeight="true" outlineLevel="0" collapsed="false">
      <c r="A220" s="376"/>
      <c r="B220" s="358"/>
      <c r="C220" s="377"/>
      <c r="D220" s="87"/>
      <c r="E220" s="378"/>
      <c r="F220" s="379"/>
      <c r="G220" s="380"/>
      <c r="H220" s="380"/>
      <c r="I220" s="380"/>
      <c r="J220" s="380"/>
      <c r="K220" s="380"/>
      <c r="L220" s="380"/>
      <c r="M220" s="380"/>
      <c r="N220" s="380"/>
    </row>
    <row r="221" customFormat="false" ht="12.75" hidden="false" customHeight="true" outlineLevel="0" collapsed="false">
      <c r="A221" s="376"/>
      <c r="B221" s="358"/>
      <c r="C221" s="152"/>
      <c r="D221" s="381"/>
      <c r="E221" s="378"/>
      <c r="F221" s="382"/>
      <c r="G221" s="380"/>
      <c r="H221" s="380"/>
      <c r="I221" s="380"/>
      <c r="J221" s="380"/>
      <c r="K221" s="380"/>
      <c r="L221" s="380"/>
      <c r="M221" s="380"/>
      <c r="N221" s="380"/>
    </row>
    <row r="222" customFormat="false" ht="12.75" hidden="false" customHeight="true" outlineLevel="0" collapsed="false">
      <c r="A222" s="376"/>
      <c r="B222" s="358"/>
      <c r="C222" s="152"/>
      <c r="D222" s="381"/>
      <c r="E222" s="378"/>
      <c r="F222" s="383"/>
      <c r="G222" s="152"/>
      <c r="H222" s="152"/>
      <c r="I222" s="152"/>
      <c r="J222" s="152"/>
      <c r="K222" s="152"/>
      <c r="L222" s="152"/>
      <c r="M222" s="152"/>
      <c r="N222" s="152"/>
    </row>
    <row r="223" customFormat="false" ht="12.75" hidden="false" customHeight="true" outlineLevel="0" collapsed="false">
      <c r="A223" s="376"/>
      <c r="B223" s="358"/>
      <c r="C223" s="152"/>
      <c r="D223" s="381"/>
      <c r="E223" s="378"/>
      <c r="F223" s="383"/>
      <c r="G223" s="152"/>
      <c r="H223" s="152"/>
      <c r="I223" s="152"/>
      <c r="J223" s="152"/>
      <c r="K223" s="152"/>
      <c r="L223" s="152"/>
      <c r="M223" s="152"/>
      <c r="N223" s="152"/>
    </row>
    <row r="224" customFormat="false" ht="12.75" hidden="false" customHeight="true" outlineLevel="0" collapsed="false">
      <c r="A224" s="376"/>
      <c r="B224" s="358"/>
      <c r="C224" s="152"/>
      <c r="D224" s="381"/>
      <c r="E224" s="378"/>
      <c r="F224" s="383"/>
      <c r="G224" s="152"/>
      <c r="H224" s="152"/>
      <c r="I224" s="152"/>
      <c r="J224" s="152"/>
      <c r="K224" s="152"/>
      <c r="L224" s="152"/>
      <c r="M224" s="152"/>
      <c r="N224" s="152"/>
    </row>
    <row r="225" customFormat="false" ht="12.75" hidden="false" customHeight="true" outlineLevel="0" collapsed="false">
      <c r="A225" s="376"/>
      <c r="B225" s="358"/>
      <c r="C225" s="152"/>
      <c r="D225" s="381"/>
      <c r="E225" s="378"/>
      <c r="F225" s="383"/>
      <c r="G225" s="152"/>
      <c r="H225" s="152"/>
      <c r="I225" s="152"/>
      <c r="J225" s="152"/>
      <c r="K225" s="152"/>
      <c r="L225" s="152"/>
      <c r="M225" s="152"/>
      <c r="N225" s="152"/>
    </row>
    <row r="226" customFormat="false" ht="12.75" hidden="false" customHeight="true" outlineLevel="0" collapsed="false">
      <c r="A226" s="376"/>
      <c r="B226" s="358"/>
      <c r="C226" s="152"/>
      <c r="D226" s="381"/>
      <c r="E226" s="378"/>
      <c r="F226" s="383"/>
      <c r="G226" s="152"/>
      <c r="H226" s="152"/>
      <c r="I226" s="152"/>
      <c r="J226" s="152"/>
      <c r="K226" s="152"/>
      <c r="L226" s="152"/>
      <c r="M226" s="152"/>
      <c r="N226" s="152"/>
    </row>
    <row r="227" customFormat="false" ht="12.75" hidden="false" customHeight="true" outlineLevel="0" collapsed="false">
      <c r="A227" s="376"/>
      <c r="B227" s="358"/>
      <c r="C227" s="152"/>
      <c r="D227" s="381"/>
      <c r="E227" s="378"/>
      <c r="F227" s="383"/>
      <c r="G227" s="152"/>
      <c r="H227" s="152"/>
      <c r="I227" s="152"/>
      <c r="J227" s="152"/>
      <c r="K227" s="152"/>
      <c r="L227" s="152"/>
      <c r="M227" s="152"/>
      <c r="N227" s="152"/>
    </row>
    <row r="228" customFormat="false" ht="12.75" hidden="false" customHeight="true" outlineLevel="0" collapsed="false">
      <c r="A228" s="376"/>
      <c r="B228" s="358"/>
      <c r="C228" s="152"/>
      <c r="D228" s="381"/>
      <c r="E228" s="378"/>
      <c r="F228" s="383"/>
      <c r="G228" s="152"/>
      <c r="H228" s="152"/>
      <c r="I228" s="152"/>
      <c r="J228" s="152"/>
      <c r="K228" s="152"/>
      <c r="L228" s="152"/>
      <c r="M228" s="152"/>
      <c r="N228" s="152"/>
    </row>
    <row r="229" customFormat="false" ht="12.75" hidden="false" customHeight="true" outlineLevel="0" collapsed="false">
      <c r="A229" s="376"/>
      <c r="B229" s="358"/>
      <c r="C229" s="152"/>
      <c r="D229" s="381"/>
      <c r="E229" s="378"/>
      <c r="F229" s="383"/>
      <c r="G229" s="152"/>
      <c r="H229" s="152"/>
      <c r="I229" s="152"/>
      <c r="J229" s="152"/>
      <c r="K229" s="152"/>
      <c r="L229" s="152"/>
      <c r="M229" s="152"/>
      <c r="N229" s="152"/>
    </row>
    <row r="230" customFormat="false" ht="12.75" hidden="false" customHeight="true" outlineLevel="0" collapsed="false">
      <c r="A230" s="376"/>
      <c r="B230" s="358"/>
      <c r="C230" s="152"/>
      <c r="D230" s="381"/>
      <c r="E230" s="378"/>
      <c r="F230" s="383"/>
      <c r="G230" s="152"/>
      <c r="H230" s="152"/>
      <c r="I230" s="152"/>
      <c r="J230" s="152"/>
      <c r="K230" s="152"/>
      <c r="L230" s="152"/>
      <c r="M230" s="152"/>
      <c r="N230" s="152"/>
    </row>
    <row r="231" customFormat="false" ht="12.75" hidden="false" customHeight="true" outlineLevel="0" collapsed="false">
      <c r="A231" s="376"/>
      <c r="B231" s="358"/>
      <c r="C231" s="152"/>
      <c r="D231" s="381"/>
      <c r="E231" s="378"/>
      <c r="F231" s="383"/>
      <c r="G231" s="152"/>
      <c r="H231" s="152"/>
      <c r="I231" s="152"/>
      <c r="J231" s="152"/>
      <c r="K231" s="152"/>
      <c r="L231" s="152"/>
      <c r="M231" s="152"/>
      <c r="N231" s="152"/>
    </row>
    <row r="232" customFormat="false" ht="12.75" hidden="false" customHeight="true" outlineLevel="0" collapsed="false">
      <c r="A232" s="376"/>
      <c r="B232" s="358"/>
      <c r="C232" s="152"/>
      <c r="D232" s="381"/>
      <c r="E232" s="378"/>
      <c r="F232" s="383"/>
      <c r="G232" s="152"/>
      <c r="H232" s="152"/>
      <c r="I232" s="152"/>
      <c r="J232" s="152"/>
      <c r="K232" s="152"/>
      <c r="L232" s="152"/>
      <c r="M232" s="152"/>
      <c r="N232" s="152"/>
    </row>
    <row r="233" customFormat="false" ht="12.75" hidden="false" customHeight="true" outlineLevel="0" collapsed="false">
      <c r="A233" s="376"/>
      <c r="B233" s="358"/>
      <c r="C233" s="152"/>
      <c r="D233" s="381"/>
      <c r="E233" s="378"/>
      <c r="F233" s="383"/>
      <c r="G233" s="152"/>
      <c r="H233" s="152"/>
      <c r="I233" s="152"/>
      <c r="J233" s="152"/>
      <c r="K233" s="152"/>
      <c r="L233" s="152"/>
      <c r="M233" s="152"/>
      <c r="N233" s="152"/>
    </row>
    <row r="234" customFormat="false" ht="12.75" hidden="false" customHeight="true" outlineLevel="0" collapsed="false">
      <c r="A234" s="376"/>
      <c r="B234" s="358"/>
      <c r="C234" s="152"/>
      <c r="D234" s="381"/>
      <c r="E234" s="378"/>
      <c r="F234" s="383"/>
      <c r="G234" s="152"/>
      <c r="H234" s="152"/>
      <c r="I234" s="152"/>
      <c r="J234" s="152"/>
      <c r="K234" s="152"/>
      <c r="L234" s="152"/>
      <c r="M234" s="152"/>
      <c r="N234" s="152"/>
    </row>
    <row r="235" customFormat="false" ht="12.75" hidden="false" customHeight="true" outlineLevel="0" collapsed="false">
      <c r="A235" s="376"/>
      <c r="B235" s="358"/>
      <c r="C235" s="152"/>
      <c r="D235" s="381"/>
      <c r="E235" s="378"/>
      <c r="F235" s="383"/>
      <c r="G235" s="152"/>
      <c r="H235" s="152"/>
      <c r="I235" s="152"/>
      <c r="J235" s="152"/>
      <c r="K235" s="152"/>
      <c r="L235" s="152"/>
      <c r="M235" s="152"/>
      <c r="N235" s="152"/>
    </row>
    <row r="236" customFormat="false" ht="12.75" hidden="false" customHeight="true" outlineLevel="0" collapsed="false">
      <c r="A236" s="376"/>
      <c r="B236" s="358"/>
      <c r="C236" s="152"/>
      <c r="D236" s="381"/>
      <c r="E236" s="378"/>
      <c r="F236" s="383"/>
      <c r="G236" s="152"/>
      <c r="H236" s="152"/>
      <c r="I236" s="152"/>
      <c r="J236" s="152"/>
      <c r="K236" s="152"/>
      <c r="L236" s="152"/>
      <c r="M236" s="152"/>
      <c r="N236" s="152"/>
    </row>
    <row r="237" customFormat="false" ht="12.75" hidden="false" customHeight="true" outlineLevel="0" collapsed="false">
      <c r="A237" s="376"/>
      <c r="B237" s="358"/>
      <c r="C237" s="152"/>
      <c r="D237" s="381"/>
      <c r="E237" s="378"/>
      <c r="F237" s="383"/>
      <c r="G237" s="152"/>
      <c r="H237" s="152"/>
      <c r="I237" s="152"/>
      <c r="J237" s="152"/>
      <c r="K237" s="152"/>
      <c r="L237" s="152"/>
      <c r="M237" s="152"/>
      <c r="N237" s="152"/>
    </row>
    <row r="238" customFormat="false" ht="12.75" hidden="false" customHeight="true" outlineLevel="0" collapsed="false">
      <c r="A238" s="376"/>
      <c r="B238" s="358"/>
      <c r="C238" s="152"/>
      <c r="D238" s="152"/>
      <c r="E238" s="338" t="s">
        <v>485</v>
      </c>
      <c r="F238" s="384" t="n">
        <f aca="false">SUM(F219:F237)</f>
        <v>0</v>
      </c>
      <c r="G238" s="152"/>
      <c r="H238" s="152"/>
      <c r="I238" s="152"/>
      <c r="J238" s="152"/>
      <c r="K238" s="152"/>
      <c r="L238" s="152"/>
      <c r="M238" s="152"/>
      <c r="N238" s="152"/>
    </row>
    <row r="239" customFormat="false" ht="12.75" hidden="false" customHeight="true" outlineLevel="0" collapsed="false">
      <c r="A239" s="385"/>
      <c r="B239" s="386"/>
      <c r="C239" s="387"/>
      <c r="D239" s="387"/>
      <c r="E239" s="388"/>
      <c r="F239" s="389"/>
      <c r="G239" s="152"/>
      <c r="H239" s="152"/>
      <c r="I239" s="152"/>
      <c r="J239" s="152"/>
      <c r="K239" s="152"/>
      <c r="L239" s="152"/>
      <c r="M239" s="152"/>
      <c r="N239" s="152"/>
    </row>
    <row r="240" customFormat="false" ht="12.75" hidden="false" customHeight="true" outlineLevel="0" collapsed="false"/>
  </sheetData>
  <mergeCells count="11">
    <mergeCell ref="S6:T6"/>
    <mergeCell ref="K28:L28"/>
    <mergeCell ref="A41:B41"/>
    <mergeCell ref="AI42:AJ42"/>
    <mergeCell ref="A79:B79"/>
    <mergeCell ref="A121:B121"/>
    <mergeCell ref="B125:D125"/>
    <mergeCell ref="G125:K125"/>
    <mergeCell ref="B164:D164"/>
    <mergeCell ref="E190:L190"/>
    <mergeCell ref="D219:E219"/>
  </mergeCells>
  <printOptions headings="false" gridLines="false" gridLinesSet="true" horizontalCentered="true" verticalCentered="false"/>
  <pageMargins left="0.25" right="0.25" top="0.25" bottom="0.25" header="0.511811023622047" footer="0.25"/>
  <pageSetup paperSize="5" scale="100" fitToWidth="1" fitToHeight="1" pageOrder="downThenOver" orientation="landscape" blackAndWhite="false" draft="false" cellComments="none" horizontalDpi="300" verticalDpi="300" copies="1"/>
  <headerFooter differentFirst="false" differentOddEven="false">
    <oddHeader/>
    <oddFooter>&amp;L&amp;"Times New Roman,Italic"&amp;F/&amp;A  Prepared By: S. Mills (x3548)&amp;R&amp;"Times New Roman,Italic"&amp;D &amp;T</oddFooter>
  </headerFooter>
  <drawing r:id="rId1"/>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72"/>
  <sheetViews>
    <sheetView showFormulas="false" showGridLines="false" showRowColHeaders="true" showZeros="true" rightToLeft="false" tabSelected="false" showOutlineSymbols="true" defaultGridColor="true" view="normal" topLeftCell="A1" colorId="64" zoomScale="75" zoomScaleNormal="75" zoomScalePageLayoutView="100" workbookViewId="0">
      <selection pane="topLeft" activeCell="M10" activeCellId="0" sqref="M10"/>
    </sheetView>
  </sheetViews>
  <sheetFormatPr defaultColWidth="8.41796875" defaultRowHeight="12.75" customHeight="true" zeroHeight="false" outlineLevelRow="0" outlineLevelCol="0"/>
  <cols>
    <col collapsed="false" customWidth="true" hidden="false" outlineLevel="0" max="1" min="1" style="475" width="10.41"/>
    <col collapsed="false" customWidth="true" hidden="false" outlineLevel="0" max="2" min="2" style="475" width="3.28"/>
    <col collapsed="false" customWidth="true" hidden="false" outlineLevel="0" max="3" min="3" style="475" width="9.56"/>
    <col collapsed="false" customWidth="true" hidden="false" outlineLevel="0" max="4" min="4" style="475" width="2.56"/>
    <col collapsed="false" customWidth="true" hidden="false" outlineLevel="0" max="5" min="5" style="475" width="24.85"/>
    <col collapsed="false" customWidth="true" hidden="false" outlineLevel="0" max="6" min="6" style="475" width="3.28"/>
    <col collapsed="false" customWidth="true" hidden="false" outlineLevel="0" max="7" min="7" style="475" width="17.85"/>
    <col collapsed="false" customWidth="true" hidden="false" outlineLevel="0" max="8" min="8" style="0" width="2.42"/>
    <col collapsed="false" customWidth="false" hidden="false" outlineLevel="0" max="9" min="9" style="83" width="8.41"/>
    <col collapsed="false" customWidth="true" hidden="false" outlineLevel="0" max="10" min="10" style="83" width="1.56"/>
    <col collapsed="false" customWidth="true" hidden="false" outlineLevel="0" max="11" min="11" style="83" width="8.28"/>
    <col collapsed="false" customWidth="false" hidden="false" outlineLevel="0" max="12" min="12" style="83" width="8.41"/>
    <col collapsed="false" customWidth="true" hidden="false" outlineLevel="0" max="13" min="13" style="476" width="25.85"/>
    <col collapsed="false" customWidth="true" hidden="false" outlineLevel="0" max="14" min="14" style="477" width="14.41"/>
    <col collapsed="false" customWidth="true" hidden="false" outlineLevel="0" max="15" min="15" style="475" width="14.41"/>
    <col collapsed="false" customWidth="false" hidden="false" outlineLevel="0" max="17" min="17" style="475" width="8.41"/>
    <col collapsed="false" customWidth="true" hidden="false" outlineLevel="0" max="18" min="18" style="475" width="2.42"/>
    <col collapsed="false" customWidth="true" hidden="false" outlineLevel="0" max="19" min="19" style="475" width="4.99"/>
    <col collapsed="false" customWidth="true" hidden="false" outlineLevel="0" max="20" min="20" style="475" width="2.42"/>
    <col collapsed="false" customWidth="true" hidden="false" outlineLevel="0" max="21" min="21" style="475" width="6.7"/>
    <col collapsed="false" customWidth="true" hidden="false" outlineLevel="0" max="22" min="22" style="475" width="2.42"/>
    <col collapsed="false" customWidth="true" hidden="false" outlineLevel="0" max="23" min="23" style="475" width="6.7"/>
    <col collapsed="false" customWidth="true" hidden="false" outlineLevel="0" max="24" min="24" style="475" width="2.42"/>
    <col collapsed="false" customWidth="true" hidden="false" outlineLevel="0" max="25" min="25" style="475" width="17.85"/>
    <col collapsed="false" customWidth="true" hidden="false" outlineLevel="0" max="26" min="26" style="475" width="3.28"/>
    <col collapsed="false" customWidth="true" hidden="false" outlineLevel="0" max="27" min="27" style="475" width="13.56"/>
    <col collapsed="false" customWidth="true" hidden="false" outlineLevel="0" max="28" min="28" style="475" width="3.28"/>
    <col collapsed="false" customWidth="true" hidden="false" outlineLevel="0" max="29" min="29" style="475" width="10.99"/>
    <col collapsed="false" customWidth="true" hidden="false" outlineLevel="0" max="30" min="30" style="475" width="2.42"/>
    <col collapsed="false" customWidth="true" hidden="false" outlineLevel="0" max="31" min="31" style="475" width="4.99"/>
    <col collapsed="false" customWidth="true" hidden="false" outlineLevel="0" max="32" min="32" style="475" width="1.56"/>
    <col collapsed="false" customWidth="true" hidden="false" outlineLevel="0" max="33" min="33" style="475" width="5.85"/>
    <col collapsed="false" customWidth="true" hidden="false" outlineLevel="0" max="34" min="34" style="475" width="3.28"/>
    <col collapsed="false" customWidth="true" hidden="false" outlineLevel="0" max="35" min="35" style="475" width="9.28"/>
    <col collapsed="false" customWidth="true" hidden="false" outlineLevel="0" max="36" min="36" style="475" width="2.42"/>
    <col collapsed="false" customWidth="true" hidden="false" outlineLevel="0" max="37" min="37" style="475" width="10.99"/>
    <col collapsed="false" customWidth="false" hidden="false" outlineLevel="0" max="257" min="38" style="475" width="8.41"/>
  </cols>
  <sheetData>
    <row r="1" customFormat="false" ht="12.75" hidden="false" customHeight="true" outlineLevel="0" collapsed="false">
      <c r="A1" s="478" t="s">
        <v>170</v>
      </c>
      <c r="B1" s="478"/>
      <c r="C1" s="478"/>
      <c r="D1" s="478"/>
      <c r="E1" s="478"/>
      <c r="F1" s="478"/>
      <c r="G1" s="478"/>
      <c r="H1" s="478"/>
      <c r="I1" s="478"/>
      <c r="J1" s="478"/>
      <c r="K1" s="478"/>
      <c r="L1" s="478"/>
      <c r="M1" s="478"/>
      <c r="N1" s="478"/>
      <c r="O1" s="478"/>
      <c r="Z1" s="479" t="s">
        <v>526</v>
      </c>
      <c r="AB1" s="480"/>
    </row>
    <row r="2" customFormat="false" ht="12.75" hidden="false" customHeight="true" outlineLevel="0" collapsed="false">
      <c r="A2" s="481" t="n">
        <f aca="false">'Roll-1'!B4</f>
        <v>36982</v>
      </c>
      <c r="B2" s="481"/>
      <c r="C2" s="481"/>
      <c r="D2" s="481"/>
      <c r="E2" s="481"/>
      <c r="F2" s="481"/>
      <c r="G2" s="481"/>
      <c r="H2" s="481"/>
      <c r="I2" s="481"/>
      <c r="J2" s="481"/>
      <c r="K2" s="481"/>
      <c r="L2" s="481"/>
      <c r="M2" s="481"/>
      <c r="N2" s="481"/>
      <c r="O2" s="481"/>
      <c r="Z2" s="479" t="s">
        <v>527</v>
      </c>
      <c r="AB2" s="480"/>
    </row>
    <row r="3" customFormat="false" ht="12.75" hidden="false" customHeight="true" outlineLevel="0" collapsed="false">
      <c r="A3" s="482" t="str">
        <f aca="false">'Roll-1'!B3</f>
        <v>FT-NORTHWEST</v>
      </c>
      <c r="B3" s="482"/>
      <c r="C3" s="482"/>
      <c r="D3" s="482"/>
      <c r="E3" s="482"/>
      <c r="F3" s="482"/>
      <c r="G3" s="482"/>
      <c r="H3" s="482"/>
      <c r="I3" s="482"/>
      <c r="J3" s="482"/>
      <c r="K3" s="482"/>
      <c r="L3" s="482"/>
      <c r="M3" s="482"/>
      <c r="N3" s="482"/>
      <c r="O3" s="482"/>
    </row>
    <row r="4" customFormat="false" ht="12.75" hidden="false" customHeight="true" outlineLevel="0" collapsed="false">
      <c r="A4" s="483" t="n">
        <f aca="false">'Roll-1'!B5</f>
        <v>37005</v>
      </c>
      <c r="B4" s="483"/>
      <c r="C4" s="483"/>
      <c r="D4" s="483"/>
      <c r="E4" s="483"/>
      <c r="F4" s="483"/>
      <c r="G4" s="483"/>
      <c r="H4" s="483"/>
      <c r="I4" s="483"/>
      <c r="J4" s="483"/>
      <c r="K4" s="483"/>
      <c r="L4" s="483"/>
      <c r="M4" s="483"/>
      <c r="N4" s="483"/>
      <c r="O4" s="483"/>
    </row>
    <row r="5" customFormat="false" ht="12.75" hidden="false" customHeight="true" outlineLevel="0" collapsed="false">
      <c r="F5" s="480"/>
      <c r="G5" s="479"/>
    </row>
    <row r="6" customFormat="false" ht="12.75" hidden="false" customHeight="true" outlineLevel="0" collapsed="false">
      <c r="A6" s="484"/>
      <c r="B6" s="484"/>
      <c r="C6" s="484"/>
      <c r="D6" s="484"/>
      <c r="E6" s="484"/>
      <c r="F6" s="484"/>
      <c r="G6" s="484"/>
      <c r="H6" s="484"/>
      <c r="I6" s="477"/>
      <c r="J6" s="485" t="s">
        <v>528</v>
      </c>
      <c r="K6" s="477"/>
      <c r="L6" s="477"/>
      <c r="M6" s="486" t="s">
        <v>529</v>
      </c>
      <c r="O6" s="484"/>
      <c r="P6" s="484"/>
      <c r="Q6" s="484"/>
      <c r="R6" s="484"/>
      <c r="S6" s="484"/>
      <c r="T6" s="484"/>
      <c r="U6" s="484"/>
      <c r="V6" s="484"/>
      <c r="W6" s="484"/>
      <c r="X6" s="484"/>
      <c r="Y6" s="484"/>
      <c r="Z6" s="484"/>
      <c r="AA6" s="484"/>
      <c r="AB6" s="484"/>
      <c r="AC6" s="484"/>
      <c r="AD6" s="484"/>
      <c r="AE6" s="484"/>
      <c r="AF6" s="484"/>
      <c r="AG6" s="484"/>
      <c r="AH6" s="484"/>
      <c r="AI6" s="484"/>
      <c r="AJ6" s="484"/>
      <c r="AK6" s="484"/>
      <c r="AL6" s="484"/>
      <c r="AM6" s="484"/>
      <c r="AN6" s="484"/>
      <c r="AO6" s="484"/>
      <c r="AP6" s="484"/>
      <c r="AQ6" s="484"/>
      <c r="AR6" s="484"/>
      <c r="AS6" s="484"/>
      <c r="AT6" s="484"/>
      <c r="AU6" s="484"/>
      <c r="AV6" s="484"/>
      <c r="AW6" s="484"/>
      <c r="AX6" s="484"/>
      <c r="AY6" s="484"/>
      <c r="AZ6" s="484"/>
      <c r="BA6" s="484"/>
      <c r="BB6" s="484"/>
      <c r="BC6" s="484"/>
      <c r="BD6" s="484"/>
      <c r="BE6" s="484"/>
      <c r="BF6" s="484"/>
      <c r="BG6" s="484"/>
      <c r="BH6" s="484"/>
      <c r="BI6" s="484"/>
      <c r="BJ6" s="484"/>
      <c r="BK6" s="484"/>
      <c r="BL6" s="484"/>
      <c r="BM6" s="484"/>
      <c r="BN6" s="484"/>
      <c r="BO6" s="484"/>
      <c r="BP6" s="484"/>
      <c r="BQ6" s="484"/>
      <c r="BR6" s="484"/>
      <c r="BS6" s="484"/>
      <c r="BT6" s="484"/>
      <c r="BU6" s="484"/>
      <c r="BV6" s="484"/>
      <c r="BW6" s="484"/>
      <c r="BX6" s="484"/>
      <c r="BY6" s="484"/>
      <c r="BZ6" s="484"/>
      <c r="CA6" s="484"/>
      <c r="CB6" s="484"/>
      <c r="CC6" s="484"/>
      <c r="CD6" s="484"/>
      <c r="CE6" s="484"/>
      <c r="CF6" s="484"/>
      <c r="CG6" s="484"/>
      <c r="CH6" s="484"/>
      <c r="CI6" s="484"/>
      <c r="CJ6" s="484"/>
      <c r="CK6" s="484"/>
      <c r="CL6" s="484"/>
      <c r="CM6" s="484"/>
      <c r="CN6" s="484"/>
      <c r="CO6" s="484"/>
      <c r="CP6" s="484"/>
      <c r="CQ6" s="484"/>
      <c r="CR6" s="484"/>
      <c r="CS6" s="484"/>
      <c r="CT6" s="484"/>
      <c r="CU6" s="484"/>
      <c r="CV6" s="484"/>
      <c r="CW6" s="484"/>
      <c r="CX6" s="484"/>
      <c r="CY6" s="484"/>
      <c r="CZ6" s="484"/>
      <c r="DA6" s="484"/>
      <c r="DB6" s="484"/>
      <c r="DC6" s="484"/>
      <c r="DD6" s="484"/>
      <c r="DE6" s="484"/>
      <c r="DF6" s="484"/>
      <c r="DG6" s="484"/>
      <c r="DH6" s="484"/>
      <c r="DI6" s="484"/>
      <c r="DJ6" s="484"/>
      <c r="DK6" s="484"/>
      <c r="DL6" s="484"/>
      <c r="DM6" s="484"/>
      <c r="DN6" s="484"/>
      <c r="DO6" s="484"/>
      <c r="DP6" s="484"/>
      <c r="DQ6" s="484"/>
      <c r="DR6" s="484"/>
      <c r="DS6" s="484"/>
      <c r="DT6" s="484"/>
      <c r="DU6" s="484"/>
      <c r="DV6" s="484"/>
      <c r="DW6" s="484"/>
      <c r="DX6" s="484"/>
      <c r="DY6" s="484"/>
      <c r="DZ6" s="484"/>
      <c r="EA6" s="484"/>
      <c r="EB6" s="484"/>
      <c r="EC6" s="484"/>
      <c r="ED6" s="484"/>
      <c r="EE6" s="484"/>
      <c r="EF6" s="484"/>
      <c r="EG6" s="484"/>
      <c r="EH6" s="484"/>
      <c r="EI6" s="484"/>
      <c r="EJ6" s="484"/>
      <c r="EK6" s="484"/>
      <c r="EL6" s="484"/>
      <c r="EM6" s="484"/>
      <c r="EN6" s="484"/>
      <c r="EO6" s="484"/>
      <c r="EP6" s="484"/>
      <c r="EQ6" s="484"/>
      <c r="ER6" s="484"/>
      <c r="ES6" s="484"/>
      <c r="ET6" s="484"/>
      <c r="EU6" s="484"/>
      <c r="EV6" s="484"/>
      <c r="EW6" s="484"/>
      <c r="EX6" s="484"/>
      <c r="EY6" s="484"/>
      <c r="EZ6" s="484"/>
      <c r="FA6" s="484"/>
      <c r="FB6" s="484"/>
      <c r="FC6" s="484"/>
      <c r="FD6" s="484"/>
      <c r="FE6" s="484"/>
      <c r="FF6" s="484"/>
      <c r="FG6" s="484"/>
      <c r="FH6" s="484"/>
      <c r="FI6" s="484"/>
      <c r="FJ6" s="484"/>
      <c r="FK6" s="484"/>
      <c r="FL6" s="484"/>
      <c r="FM6" s="484"/>
      <c r="FN6" s="484"/>
      <c r="FO6" s="484"/>
      <c r="FP6" s="484"/>
      <c r="FQ6" s="484"/>
      <c r="FR6" s="484"/>
      <c r="FS6" s="484"/>
      <c r="FT6" s="484"/>
      <c r="FU6" s="484"/>
      <c r="FV6" s="484"/>
      <c r="FW6" s="484"/>
      <c r="FX6" s="484"/>
      <c r="FY6" s="484"/>
      <c r="FZ6" s="484"/>
      <c r="GA6" s="484"/>
      <c r="GB6" s="484"/>
      <c r="GC6" s="484"/>
      <c r="GD6" s="484"/>
      <c r="GE6" s="484"/>
      <c r="GF6" s="484"/>
      <c r="GG6" s="484"/>
      <c r="GH6" s="484"/>
      <c r="GI6" s="484"/>
      <c r="GJ6" s="484"/>
      <c r="GK6" s="484"/>
      <c r="GL6" s="484"/>
      <c r="GM6" s="484"/>
      <c r="GN6" s="484"/>
      <c r="GO6" s="484"/>
      <c r="GP6" s="484"/>
      <c r="GQ6" s="484"/>
      <c r="GR6" s="484"/>
      <c r="GS6" s="484"/>
      <c r="GT6" s="484"/>
      <c r="GU6" s="484"/>
      <c r="GV6" s="484"/>
      <c r="GW6" s="484"/>
      <c r="GX6" s="484"/>
      <c r="GY6" s="484"/>
      <c r="GZ6" s="484"/>
      <c r="HA6" s="484"/>
      <c r="HB6" s="484"/>
      <c r="HC6" s="484"/>
      <c r="HD6" s="484"/>
      <c r="HE6" s="484"/>
      <c r="HF6" s="484"/>
      <c r="HG6" s="484"/>
      <c r="HH6" s="484"/>
      <c r="HI6" s="484"/>
      <c r="HJ6" s="484"/>
      <c r="HK6" s="484"/>
      <c r="HL6" s="484"/>
      <c r="HM6" s="484"/>
      <c r="HN6" s="484"/>
      <c r="HO6" s="484"/>
      <c r="HP6" s="484"/>
      <c r="HQ6" s="484"/>
      <c r="HR6" s="484"/>
      <c r="HS6" s="484"/>
      <c r="HT6" s="484"/>
      <c r="HU6" s="484"/>
      <c r="HV6" s="484"/>
      <c r="HW6" s="484"/>
      <c r="HX6" s="484"/>
      <c r="HY6" s="484"/>
      <c r="HZ6" s="484"/>
      <c r="IA6" s="484"/>
      <c r="IB6" s="484"/>
      <c r="IC6" s="484"/>
      <c r="ID6" s="484"/>
      <c r="IE6" s="484"/>
      <c r="IF6" s="484"/>
      <c r="IG6" s="484"/>
      <c r="IH6" s="484"/>
      <c r="II6" s="484"/>
      <c r="IJ6" s="484"/>
      <c r="IK6" s="484"/>
      <c r="IL6" s="484"/>
      <c r="IM6" s="484"/>
      <c r="IN6" s="484"/>
      <c r="IO6" s="484"/>
      <c r="IP6" s="484"/>
      <c r="IQ6" s="484"/>
      <c r="IR6" s="484"/>
      <c r="IS6" s="484"/>
      <c r="IT6" s="484"/>
      <c r="IU6" s="484"/>
      <c r="IV6" s="484"/>
      <c r="IW6" s="484"/>
    </row>
    <row r="7" customFormat="false" ht="12.75" hidden="false" customHeight="true" outlineLevel="0" collapsed="false">
      <c r="A7" s="487"/>
      <c r="B7" s="487"/>
      <c r="C7" s="487"/>
      <c r="D7" s="487"/>
      <c r="E7" s="487"/>
      <c r="F7" s="487"/>
      <c r="G7" s="487"/>
      <c r="H7" s="484"/>
      <c r="I7" s="488"/>
      <c r="J7" s="489" t="s">
        <v>530</v>
      </c>
      <c r="K7" s="488"/>
      <c r="L7" s="477"/>
      <c r="M7" s="486" t="s">
        <v>531</v>
      </c>
      <c r="N7" s="490" t="s">
        <v>532</v>
      </c>
      <c r="O7" s="487"/>
      <c r="P7" s="484"/>
      <c r="Q7" s="484"/>
      <c r="R7" s="484"/>
      <c r="S7" s="484"/>
      <c r="T7" s="484"/>
      <c r="U7" s="484"/>
      <c r="V7" s="484"/>
      <c r="W7" s="484"/>
      <c r="X7" s="484"/>
      <c r="Y7" s="484"/>
      <c r="Z7" s="484"/>
      <c r="AA7" s="484"/>
      <c r="AB7" s="484"/>
      <c r="AC7" s="484"/>
      <c r="AD7" s="484"/>
      <c r="AE7" s="484"/>
      <c r="AF7" s="484"/>
      <c r="AG7" s="484"/>
      <c r="AH7" s="484"/>
      <c r="AI7" s="484"/>
      <c r="AJ7" s="484"/>
      <c r="AK7" s="484"/>
      <c r="AL7" s="484"/>
      <c r="AM7" s="484"/>
      <c r="AN7" s="484"/>
      <c r="AO7" s="484"/>
      <c r="AP7" s="484"/>
      <c r="AQ7" s="484"/>
      <c r="AR7" s="484"/>
      <c r="AS7" s="484"/>
      <c r="AT7" s="484"/>
      <c r="AU7" s="484"/>
      <c r="AV7" s="484"/>
      <c r="AW7" s="484"/>
      <c r="AX7" s="484"/>
      <c r="AY7" s="484"/>
      <c r="AZ7" s="484"/>
      <c r="BA7" s="484"/>
      <c r="BB7" s="484"/>
      <c r="BC7" s="484"/>
      <c r="BD7" s="484"/>
      <c r="BE7" s="484"/>
      <c r="BF7" s="484"/>
      <c r="BG7" s="484"/>
      <c r="BH7" s="484"/>
      <c r="BI7" s="484"/>
      <c r="BJ7" s="484"/>
      <c r="BK7" s="484"/>
      <c r="BL7" s="484"/>
      <c r="BM7" s="484"/>
      <c r="BN7" s="484"/>
      <c r="BO7" s="484"/>
      <c r="BP7" s="484"/>
      <c r="BQ7" s="484"/>
      <c r="BR7" s="484"/>
      <c r="BS7" s="484"/>
      <c r="BT7" s="484"/>
      <c r="BU7" s="484"/>
      <c r="BV7" s="484"/>
      <c r="BW7" s="484"/>
      <c r="BX7" s="484"/>
      <c r="BY7" s="484"/>
      <c r="BZ7" s="484"/>
      <c r="CA7" s="484"/>
      <c r="CB7" s="484"/>
      <c r="CC7" s="484"/>
      <c r="CD7" s="484"/>
      <c r="CE7" s="484"/>
      <c r="CF7" s="484"/>
      <c r="CG7" s="484"/>
      <c r="CH7" s="484"/>
      <c r="CI7" s="484"/>
      <c r="CJ7" s="484"/>
      <c r="CK7" s="484"/>
      <c r="CL7" s="484"/>
      <c r="CM7" s="484"/>
      <c r="CN7" s="484"/>
      <c r="CO7" s="484"/>
      <c r="CP7" s="484"/>
      <c r="CQ7" s="484"/>
      <c r="CR7" s="484"/>
      <c r="CS7" s="484"/>
      <c r="CT7" s="484"/>
      <c r="CU7" s="484"/>
      <c r="CV7" s="484"/>
      <c r="CW7" s="484"/>
      <c r="CX7" s="484"/>
      <c r="CY7" s="484"/>
      <c r="CZ7" s="484"/>
      <c r="DA7" s="484"/>
      <c r="DB7" s="484"/>
      <c r="DC7" s="484"/>
      <c r="DD7" s="484"/>
      <c r="DE7" s="484"/>
      <c r="DF7" s="484"/>
      <c r="DG7" s="484"/>
      <c r="DH7" s="484"/>
      <c r="DI7" s="484"/>
      <c r="DJ7" s="484"/>
      <c r="DK7" s="484"/>
      <c r="DL7" s="484"/>
      <c r="DM7" s="484"/>
      <c r="DN7" s="484"/>
      <c r="DO7" s="484"/>
      <c r="DP7" s="484"/>
      <c r="DQ7" s="484"/>
      <c r="DR7" s="484"/>
      <c r="DS7" s="484"/>
      <c r="DT7" s="484"/>
      <c r="DU7" s="484"/>
      <c r="DV7" s="484"/>
      <c r="DW7" s="484"/>
      <c r="DX7" s="484"/>
      <c r="DY7" s="484"/>
      <c r="DZ7" s="484"/>
      <c r="EA7" s="484"/>
      <c r="EB7" s="484"/>
      <c r="EC7" s="484"/>
      <c r="ED7" s="484"/>
      <c r="EE7" s="484"/>
      <c r="EF7" s="484"/>
      <c r="EG7" s="484"/>
      <c r="EH7" s="484"/>
      <c r="EI7" s="484"/>
      <c r="EJ7" s="484"/>
      <c r="EK7" s="484"/>
      <c r="EL7" s="484"/>
      <c r="EM7" s="484"/>
      <c r="EN7" s="484"/>
      <c r="EO7" s="484"/>
      <c r="EP7" s="484"/>
      <c r="EQ7" s="484"/>
      <c r="ER7" s="484"/>
      <c r="ES7" s="484"/>
      <c r="ET7" s="484"/>
      <c r="EU7" s="484"/>
      <c r="EV7" s="484"/>
      <c r="EW7" s="484"/>
      <c r="EX7" s="484"/>
      <c r="EY7" s="484"/>
      <c r="EZ7" s="484"/>
      <c r="FA7" s="484"/>
      <c r="FB7" s="484"/>
      <c r="FC7" s="484"/>
      <c r="FD7" s="484"/>
      <c r="FE7" s="484"/>
      <c r="FF7" s="484"/>
      <c r="FG7" s="484"/>
      <c r="FH7" s="484"/>
      <c r="FI7" s="484"/>
      <c r="FJ7" s="484"/>
      <c r="FK7" s="484"/>
      <c r="FL7" s="484"/>
      <c r="FM7" s="484"/>
      <c r="FN7" s="484"/>
      <c r="FO7" s="484"/>
      <c r="FP7" s="484"/>
      <c r="FQ7" s="484"/>
      <c r="FR7" s="484"/>
      <c r="FS7" s="484"/>
      <c r="FT7" s="484"/>
      <c r="FU7" s="484"/>
      <c r="FV7" s="484"/>
      <c r="FW7" s="484"/>
      <c r="FX7" s="484"/>
      <c r="FY7" s="484"/>
      <c r="FZ7" s="484"/>
      <c r="GA7" s="484"/>
      <c r="GB7" s="484"/>
      <c r="GC7" s="484"/>
      <c r="GD7" s="484"/>
      <c r="GE7" s="484"/>
      <c r="GF7" s="484"/>
      <c r="GG7" s="484"/>
      <c r="GH7" s="484"/>
      <c r="GI7" s="484"/>
      <c r="GJ7" s="484"/>
      <c r="GK7" s="484"/>
      <c r="GL7" s="484"/>
      <c r="GM7" s="484"/>
      <c r="GN7" s="484"/>
      <c r="GO7" s="484"/>
      <c r="GP7" s="484"/>
      <c r="GQ7" s="484"/>
      <c r="GR7" s="484"/>
      <c r="GS7" s="484"/>
      <c r="GT7" s="484"/>
      <c r="GU7" s="484"/>
      <c r="GV7" s="484"/>
      <c r="GW7" s="484"/>
      <c r="GX7" s="484"/>
      <c r="GY7" s="484"/>
      <c r="GZ7" s="484"/>
      <c r="HA7" s="484"/>
      <c r="HB7" s="484"/>
      <c r="HC7" s="484"/>
      <c r="HD7" s="484"/>
      <c r="HE7" s="484"/>
      <c r="HF7" s="484"/>
      <c r="HG7" s="484"/>
      <c r="HH7" s="484"/>
      <c r="HI7" s="484"/>
      <c r="HJ7" s="484"/>
      <c r="HK7" s="484"/>
      <c r="HL7" s="484"/>
      <c r="HM7" s="484"/>
      <c r="HN7" s="484"/>
      <c r="HO7" s="484"/>
      <c r="HP7" s="484"/>
      <c r="HQ7" s="484"/>
      <c r="HR7" s="484"/>
      <c r="HS7" s="484"/>
      <c r="HT7" s="484"/>
      <c r="HU7" s="484"/>
      <c r="HV7" s="484"/>
      <c r="HW7" s="484"/>
      <c r="HX7" s="484"/>
      <c r="HY7" s="484"/>
      <c r="HZ7" s="484"/>
      <c r="IA7" s="484"/>
      <c r="IB7" s="484"/>
      <c r="IC7" s="484"/>
      <c r="ID7" s="484"/>
      <c r="IE7" s="484"/>
      <c r="IF7" s="484"/>
      <c r="IG7" s="484"/>
      <c r="IH7" s="484"/>
      <c r="II7" s="484"/>
      <c r="IJ7" s="484"/>
      <c r="IK7" s="484"/>
      <c r="IL7" s="484"/>
      <c r="IM7" s="484"/>
      <c r="IN7" s="484"/>
      <c r="IO7" s="484"/>
      <c r="IP7" s="484"/>
      <c r="IQ7" s="484"/>
      <c r="IR7" s="484"/>
      <c r="IS7" s="484"/>
      <c r="IT7" s="484"/>
      <c r="IU7" s="484"/>
      <c r="IV7" s="484"/>
      <c r="IW7" s="484"/>
    </row>
    <row r="8" customFormat="false" ht="12.75" hidden="false" customHeight="true" outlineLevel="0" collapsed="false">
      <c r="A8" s="491" t="s">
        <v>533</v>
      </c>
      <c r="B8" s="484"/>
      <c r="C8" s="492" t="s">
        <v>534</v>
      </c>
      <c r="D8" s="484"/>
      <c r="E8" s="491" t="s">
        <v>535</v>
      </c>
      <c r="F8" s="484"/>
      <c r="G8" s="491" t="s">
        <v>536</v>
      </c>
      <c r="H8" s="484"/>
      <c r="I8" s="489" t="s">
        <v>537</v>
      </c>
      <c r="J8" s="477"/>
      <c r="K8" s="489" t="s">
        <v>538</v>
      </c>
      <c r="L8" s="485"/>
      <c r="M8" s="493" t="s">
        <v>539</v>
      </c>
      <c r="N8" s="494" t="s">
        <v>540</v>
      </c>
      <c r="O8" s="491" t="s">
        <v>541</v>
      </c>
      <c r="P8" s="484"/>
      <c r="Q8" s="484"/>
      <c r="R8" s="484"/>
      <c r="S8" s="484"/>
      <c r="T8" s="484"/>
      <c r="U8" s="484"/>
      <c r="V8" s="484"/>
      <c r="W8" s="484"/>
      <c r="X8" s="484"/>
      <c r="Y8" s="484"/>
      <c r="Z8" s="484"/>
      <c r="AA8" s="484"/>
      <c r="AB8" s="484"/>
      <c r="AC8" s="484"/>
      <c r="AD8" s="484"/>
      <c r="AE8" s="484"/>
      <c r="AF8" s="484"/>
      <c r="AG8" s="484"/>
      <c r="AH8" s="484"/>
      <c r="AI8" s="484"/>
      <c r="AJ8" s="484"/>
      <c r="AK8" s="484"/>
      <c r="AL8" s="484"/>
      <c r="AM8" s="484"/>
      <c r="AN8" s="484"/>
      <c r="AO8" s="484"/>
      <c r="AP8" s="484"/>
      <c r="AQ8" s="484"/>
      <c r="AR8" s="484"/>
      <c r="AS8" s="484"/>
      <c r="AT8" s="484"/>
      <c r="AU8" s="484"/>
      <c r="AV8" s="484"/>
      <c r="AW8" s="484"/>
      <c r="AX8" s="484"/>
      <c r="AY8" s="484"/>
      <c r="AZ8" s="484"/>
      <c r="BA8" s="484"/>
      <c r="BB8" s="484"/>
      <c r="BC8" s="484"/>
      <c r="BD8" s="484"/>
      <c r="BE8" s="484"/>
      <c r="BF8" s="484"/>
      <c r="BG8" s="484"/>
      <c r="BH8" s="484"/>
      <c r="BI8" s="484"/>
      <c r="BJ8" s="484"/>
      <c r="BK8" s="484"/>
      <c r="BL8" s="484"/>
      <c r="BM8" s="484"/>
      <c r="BN8" s="484"/>
      <c r="BO8" s="484"/>
      <c r="BP8" s="484"/>
      <c r="BQ8" s="484"/>
      <c r="BR8" s="484"/>
      <c r="BS8" s="484"/>
      <c r="BT8" s="484"/>
      <c r="BU8" s="484"/>
      <c r="BV8" s="484"/>
      <c r="BW8" s="484"/>
      <c r="BX8" s="484"/>
      <c r="BY8" s="484"/>
      <c r="BZ8" s="484"/>
      <c r="CA8" s="484"/>
      <c r="CB8" s="484"/>
      <c r="CC8" s="484"/>
      <c r="CD8" s="484"/>
      <c r="CE8" s="484"/>
      <c r="CF8" s="484"/>
      <c r="CG8" s="484"/>
      <c r="CH8" s="484"/>
      <c r="CI8" s="484"/>
      <c r="CJ8" s="484"/>
      <c r="CK8" s="484"/>
      <c r="CL8" s="484"/>
      <c r="CM8" s="484"/>
      <c r="CN8" s="484"/>
      <c r="CO8" s="484"/>
      <c r="CP8" s="484"/>
      <c r="CQ8" s="484"/>
      <c r="CR8" s="484"/>
      <c r="CS8" s="484"/>
      <c r="CT8" s="484"/>
      <c r="CU8" s="484"/>
      <c r="CV8" s="484"/>
      <c r="CW8" s="484"/>
      <c r="CX8" s="484"/>
      <c r="CY8" s="484"/>
      <c r="CZ8" s="484"/>
      <c r="DA8" s="484"/>
      <c r="DB8" s="484"/>
      <c r="DC8" s="484"/>
      <c r="DD8" s="484"/>
      <c r="DE8" s="484"/>
      <c r="DF8" s="484"/>
      <c r="DG8" s="484"/>
      <c r="DH8" s="484"/>
      <c r="DI8" s="484"/>
      <c r="DJ8" s="484"/>
      <c r="DK8" s="484"/>
      <c r="DL8" s="484"/>
      <c r="DM8" s="484"/>
      <c r="DN8" s="484"/>
      <c r="DO8" s="484"/>
      <c r="DP8" s="484"/>
      <c r="DQ8" s="484"/>
      <c r="DR8" s="484"/>
      <c r="DS8" s="484"/>
      <c r="DT8" s="484"/>
      <c r="DU8" s="484"/>
      <c r="DV8" s="484"/>
      <c r="DW8" s="484"/>
      <c r="DX8" s="484"/>
      <c r="DY8" s="484"/>
      <c r="DZ8" s="484"/>
      <c r="EA8" s="484"/>
      <c r="EB8" s="484"/>
      <c r="EC8" s="484"/>
      <c r="ED8" s="484"/>
      <c r="EE8" s="484"/>
      <c r="EF8" s="484"/>
      <c r="EG8" s="484"/>
      <c r="EH8" s="484"/>
      <c r="EI8" s="484"/>
      <c r="EJ8" s="484"/>
      <c r="EK8" s="484"/>
      <c r="EL8" s="484"/>
      <c r="EM8" s="484"/>
      <c r="EN8" s="484"/>
      <c r="EO8" s="484"/>
      <c r="EP8" s="484"/>
      <c r="EQ8" s="484"/>
      <c r="ER8" s="484"/>
      <c r="ES8" s="484"/>
      <c r="ET8" s="484"/>
      <c r="EU8" s="484"/>
      <c r="EV8" s="484"/>
      <c r="EW8" s="484"/>
      <c r="EX8" s="484"/>
      <c r="EY8" s="484"/>
      <c r="EZ8" s="484"/>
      <c r="FA8" s="484"/>
      <c r="FB8" s="484"/>
      <c r="FC8" s="484"/>
      <c r="FD8" s="484"/>
      <c r="FE8" s="484"/>
      <c r="FF8" s="484"/>
      <c r="FG8" s="484"/>
      <c r="FH8" s="484"/>
      <c r="FI8" s="484"/>
      <c r="FJ8" s="484"/>
      <c r="FK8" s="484"/>
      <c r="FL8" s="484"/>
      <c r="FM8" s="484"/>
      <c r="FN8" s="484"/>
      <c r="FO8" s="484"/>
      <c r="FP8" s="484"/>
      <c r="FQ8" s="484"/>
      <c r="FR8" s="484"/>
      <c r="FS8" s="484"/>
      <c r="FT8" s="484"/>
      <c r="FU8" s="484"/>
      <c r="FV8" s="484"/>
      <c r="FW8" s="484"/>
      <c r="FX8" s="484"/>
      <c r="FY8" s="484"/>
      <c r="FZ8" s="484"/>
      <c r="GA8" s="484"/>
      <c r="GB8" s="484"/>
      <c r="GC8" s="484"/>
      <c r="GD8" s="484"/>
      <c r="GE8" s="484"/>
      <c r="GF8" s="484"/>
      <c r="GG8" s="484"/>
      <c r="GH8" s="484"/>
      <c r="GI8" s="484"/>
      <c r="GJ8" s="484"/>
      <c r="GK8" s="484"/>
      <c r="GL8" s="484"/>
      <c r="GM8" s="484"/>
      <c r="GN8" s="484"/>
      <c r="GO8" s="484"/>
      <c r="GP8" s="484"/>
      <c r="GQ8" s="484"/>
      <c r="GR8" s="484"/>
      <c r="GS8" s="484"/>
      <c r="GT8" s="484"/>
      <c r="GU8" s="484"/>
      <c r="GV8" s="484"/>
      <c r="GW8" s="484"/>
      <c r="GX8" s="484"/>
      <c r="GY8" s="484"/>
      <c r="GZ8" s="484"/>
      <c r="HA8" s="484"/>
      <c r="HB8" s="484"/>
      <c r="HC8" s="484"/>
      <c r="HD8" s="484"/>
      <c r="HE8" s="484"/>
      <c r="HF8" s="484"/>
      <c r="HG8" s="484"/>
      <c r="HH8" s="484"/>
      <c r="HI8" s="484"/>
      <c r="HJ8" s="484"/>
      <c r="HK8" s="484"/>
      <c r="HL8" s="484"/>
      <c r="HM8" s="484"/>
      <c r="HN8" s="484"/>
      <c r="HO8" s="484"/>
      <c r="HP8" s="484"/>
      <c r="HQ8" s="484"/>
      <c r="HR8" s="484"/>
      <c r="HS8" s="484"/>
      <c r="HT8" s="484"/>
      <c r="HU8" s="484"/>
      <c r="HV8" s="484"/>
      <c r="HW8" s="484"/>
      <c r="HX8" s="484"/>
      <c r="HY8" s="484"/>
      <c r="HZ8" s="484"/>
      <c r="IA8" s="484"/>
      <c r="IB8" s="484"/>
      <c r="IC8" s="484"/>
      <c r="ID8" s="484"/>
      <c r="IE8" s="484"/>
      <c r="IF8" s="484"/>
      <c r="IG8" s="484"/>
      <c r="IH8" s="484"/>
      <c r="II8" s="484"/>
      <c r="IJ8" s="484"/>
      <c r="IK8" s="484"/>
      <c r="IL8" s="484"/>
      <c r="IM8" s="484"/>
      <c r="IN8" s="484"/>
      <c r="IO8" s="484"/>
      <c r="IP8" s="484"/>
      <c r="IQ8" s="484"/>
      <c r="IR8" s="484"/>
      <c r="IS8" s="484"/>
      <c r="IT8" s="484"/>
      <c r="IU8" s="484"/>
      <c r="IV8" s="484"/>
      <c r="IW8" s="484"/>
    </row>
    <row r="9" customFormat="false" ht="12.75" hidden="false" customHeight="true" outlineLevel="0" collapsed="false">
      <c r="C9" s="495"/>
      <c r="M9" s="496" t="s">
        <v>542</v>
      </c>
      <c r="O9" s="497"/>
    </row>
    <row r="10" customFormat="false" ht="12.75" hidden="false" customHeight="true" outlineLevel="0" collapsed="false">
      <c r="A10" s="497"/>
      <c r="C10" s="498"/>
      <c r="E10" s="497"/>
      <c r="G10" s="499"/>
      <c r="H10" s="475"/>
      <c r="I10" s="500"/>
      <c r="K10" s="500"/>
      <c r="M10" s="501" t="n">
        <f aca="false">N10/1000</f>
        <v>0</v>
      </c>
      <c r="N10" s="502"/>
      <c r="O10" s="497"/>
      <c r="P10" s="503"/>
      <c r="Q10" s="9"/>
    </row>
    <row r="11" customFormat="false" ht="12.75" hidden="false" customHeight="true" outlineLevel="0" collapsed="false">
      <c r="A11" s="497"/>
      <c r="C11" s="498"/>
      <c r="E11" s="497"/>
      <c r="G11" s="499"/>
      <c r="H11" s="475"/>
      <c r="I11" s="500"/>
      <c r="K11" s="500"/>
      <c r="M11" s="501" t="n">
        <f aca="false">N11/1000</f>
        <v>0</v>
      </c>
      <c r="N11" s="502"/>
      <c r="O11" s="497"/>
    </row>
    <row r="12" customFormat="false" ht="12.75" hidden="false" customHeight="true" outlineLevel="0" collapsed="false">
      <c r="A12" s="497"/>
      <c r="C12" s="498"/>
      <c r="E12" s="497"/>
      <c r="G12" s="499"/>
      <c r="H12" s="475"/>
      <c r="I12" s="500"/>
      <c r="K12" s="500"/>
      <c r="M12" s="501" t="n">
        <f aca="false">N12/1000</f>
        <v>0</v>
      </c>
      <c r="O12" s="497"/>
    </row>
    <row r="13" customFormat="false" ht="12.75" hidden="false" customHeight="true" outlineLevel="0" collapsed="false">
      <c r="A13" s="497"/>
      <c r="C13" s="498"/>
      <c r="E13" s="497"/>
      <c r="G13" s="499"/>
      <c r="H13" s="475"/>
      <c r="I13" s="500"/>
      <c r="K13" s="500"/>
      <c r="M13" s="501" t="n">
        <f aca="false">N13/1000</f>
        <v>0</v>
      </c>
      <c r="O13" s="497"/>
    </row>
    <row r="14" customFormat="false" ht="12.75" hidden="false" customHeight="true" outlineLevel="0" collapsed="false">
      <c r="A14" s="497"/>
      <c r="C14" s="498"/>
      <c r="E14" s="497"/>
      <c r="G14" s="499"/>
      <c r="H14" s="475"/>
      <c r="I14" s="500"/>
      <c r="K14" s="500"/>
      <c r="M14" s="501" t="n">
        <f aca="false">N14/1000</f>
        <v>0</v>
      </c>
      <c r="O14" s="497"/>
      <c r="P14" s="497"/>
      <c r="Q14" s="497"/>
      <c r="R14" s="497"/>
      <c r="S14" s="497"/>
      <c r="T14" s="497"/>
      <c r="U14" s="497"/>
      <c r="V14" s="497"/>
      <c r="W14" s="497"/>
      <c r="X14" s="497"/>
      <c r="Y14" s="497"/>
      <c r="Z14" s="497"/>
      <c r="AA14" s="497"/>
      <c r="AB14" s="497"/>
      <c r="AC14" s="497"/>
      <c r="AD14" s="497"/>
      <c r="AE14" s="497"/>
      <c r="AF14" s="497"/>
      <c r="AG14" s="497"/>
      <c r="AH14" s="497"/>
      <c r="AI14" s="497"/>
      <c r="AJ14" s="497"/>
      <c r="AK14" s="497"/>
      <c r="AL14" s="497"/>
      <c r="AM14" s="497"/>
      <c r="AN14" s="497"/>
      <c r="AO14" s="497"/>
      <c r="AP14" s="497"/>
      <c r="AQ14" s="497"/>
      <c r="AR14" s="497"/>
      <c r="AS14" s="497"/>
      <c r="AT14" s="497"/>
      <c r="AU14" s="497"/>
      <c r="AV14" s="497"/>
      <c r="AW14" s="497"/>
      <c r="AX14" s="497"/>
      <c r="AY14" s="497"/>
      <c r="AZ14" s="497"/>
      <c r="BA14" s="497"/>
      <c r="BB14" s="497"/>
      <c r="BC14" s="497"/>
      <c r="BD14" s="497"/>
      <c r="BE14" s="497"/>
      <c r="BF14" s="497"/>
      <c r="BG14" s="497"/>
      <c r="BH14" s="497"/>
      <c r="BI14" s="497"/>
      <c r="BJ14" s="497"/>
      <c r="BK14" s="497"/>
      <c r="BL14" s="497"/>
      <c r="BM14" s="497"/>
      <c r="BN14" s="497"/>
      <c r="BO14" s="497"/>
      <c r="BP14" s="497"/>
      <c r="BQ14" s="497"/>
      <c r="BR14" s="497"/>
      <c r="BS14" s="497"/>
      <c r="BT14" s="497"/>
      <c r="BU14" s="497"/>
      <c r="BV14" s="497"/>
      <c r="BW14" s="497"/>
      <c r="BX14" s="497"/>
      <c r="BY14" s="497"/>
      <c r="BZ14" s="497"/>
      <c r="CA14" s="497"/>
      <c r="CB14" s="497"/>
      <c r="CC14" s="497"/>
      <c r="CD14" s="497"/>
      <c r="CE14" s="497"/>
      <c r="CF14" s="497"/>
      <c r="CG14" s="497"/>
      <c r="CH14" s="497"/>
      <c r="CI14" s="497"/>
      <c r="CJ14" s="497"/>
      <c r="CK14" s="497"/>
      <c r="CL14" s="497"/>
      <c r="CM14" s="497"/>
      <c r="CN14" s="497"/>
      <c r="CO14" s="497"/>
      <c r="CP14" s="497"/>
      <c r="CQ14" s="497"/>
      <c r="CR14" s="497"/>
      <c r="CS14" s="497"/>
      <c r="CT14" s="497"/>
      <c r="CU14" s="497"/>
      <c r="CV14" s="497"/>
      <c r="CW14" s="497"/>
      <c r="CX14" s="497"/>
      <c r="CY14" s="497"/>
      <c r="CZ14" s="497"/>
      <c r="DA14" s="497"/>
      <c r="DB14" s="497"/>
      <c r="DC14" s="497"/>
      <c r="DD14" s="497"/>
      <c r="DE14" s="497"/>
      <c r="DF14" s="497"/>
      <c r="DG14" s="497"/>
      <c r="DH14" s="497"/>
      <c r="DI14" s="497"/>
      <c r="DJ14" s="497"/>
      <c r="DK14" s="497"/>
      <c r="DL14" s="497"/>
      <c r="DM14" s="497"/>
      <c r="DN14" s="497"/>
      <c r="DO14" s="497"/>
      <c r="DP14" s="497"/>
      <c r="DQ14" s="497"/>
      <c r="DR14" s="497"/>
      <c r="DS14" s="497"/>
      <c r="DT14" s="497"/>
      <c r="DU14" s="497"/>
      <c r="DV14" s="497"/>
      <c r="DW14" s="497"/>
      <c r="DX14" s="497"/>
      <c r="DY14" s="497"/>
      <c r="DZ14" s="497"/>
      <c r="EA14" s="497"/>
      <c r="EB14" s="497"/>
      <c r="EC14" s="497"/>
      <c r="ED14" s="497"/>
      <c r="EE14" s="497"/>
      <c r="EF14" s="497"/>
      <c r="EG14" s="497"/>
      <c r="EH14" s="497"/>
      <c r="EI14" s="497"/>
      <c r="EJ14" s="497"/>
      <c r="EK14" s="497"/>
      <c r="EL14" s="497"/>
      <c r="EM14" s="497"/>
      <c r="EN14" s="497"/>
      <c r="EO14" s="497"/>
      <c r="EP14" s="497"/>
      <c r="EQ14" s="497"/>
      <c r="ER14" s="497"/>
      <c r="ES14" s="497"/>
      <c r="ET14" s="497"/>
      <c r="EU14" s="497"/>
      <c r="EV14" s="497"/>
      <c r="EW14" s="497"/>
      <c r="EX14" s="497"/>
      <c r="EY14" s="497"/>
      <c r="EZ14" s="497"/>
      <c r="FA14" s="497"/>
      <c r="FB14" s="497"/>
      <c r="FC14" s="497"/>
      <c r="FD14" s="497"/>
      <c r="FE14" s="497"/>
      <c r="FF14" s="497"/>
      <c r="FG14" s="497"/>
      <c r="FH14" s="497"/>
      <c r="FI14" s="497"/>
      <c r="FJ14" s="497"/>
      <c r="FK14" s="497"/>
      <c r="FL14" s="497"/>
      <c r="FM14" s="497"/>
      <c r="FN14" s="497"/>
      <c r="FO14" s="497"/>
      <c r="FP14" s="497"/>
      <c r="FQ14" s="497"/>
      <c r="FR14" s="497"/>
      <c r="FS14" s="497"/>
      <c r="FT14" s="497"/>
      <c r="FU14" s="497"/>
      <c r="FV14" s="497"/>
      <c r="FW14" s="497"/>
      <c r="FX14" s="497"/>
      <c r="FY14" s="497"/>
      <c r="FZ14" s="497"/>
      <c r="GA14" s="497"/>
      <c r="GB14" s="497"/>
      <c r="GC14" s="497"/>
      <c r="GD14" s="497"/>
      <c r="GE14" s="497"/>
      <c r="GF14" s="497"/>
      <c r="GG14" s="497"/>
      <c r="GH14" s="497"/>
      <c r="GI14" s="497"/>
      <c r="GJ14" s="497"/>
      <c r="GK14" s="497"/>
      <c r="GL14" s="497"/>
      <c r="GM14" s="497"/>
      <c r="GN14" s="497"/>
      <c r="GO14" s="497"/>
      <c r="GP14" s="497"/>
      <c r="GQ14" s="497"/>
      <c r="GR14" s="497"/>
      <c r="GS14" s="497"/>
      <c r="GT14" s="497"/>
      <c r="GU14" s="497"/>
      <c r="GV14" s="497"/>
      <c r="GW14" s="497"/>
      <c r="GX14" s="497"/>
      <c r="GY14" s="497"/>
      <c r="GZ14" s="497"/>
      <c r="HA14" s="497"/>
      <c r="HB14" s="497"/>
      <c r="HC14" s="497"/>
      <c r="HD14" s="497"/>
      <c r="HE14" s="497"/>
      <c r="HF14" s="497"/>
      <c r="HG14" s="497"/>
      <c r="HH14" s="497"/>
      <c r="HI14" s="497"/>
      <c r="HJ14" s="497"/>
      <c r="HK14" s="497"/>
      <c r="HL14" s="497"/>
      <c r="HM14" s="497"/>
      <c r="HN14" s="497"/>
      <c r="HO14" s="497"/>
      <c r="HP14" s="497"/>
      <c r="HQ14" s="497"/>
      <c r="HR14" s="497"/>
      <c r="HS14" s="497"/>
      <c r="HT14" s="497"/>
      <c r="HU14" s="497"/>
      <c r="HV14" s="497"/>
      <c r="HW14" s="497"/>
      <c r="HX14" s="497"/>
      <c r="HY14" s="497"/>
      <c r="HZ14" s="497"/>
      <c r="IA14" s="497"/>
      <c r="IB14" s="497"/>
      <c r="IC14" s="497"/>
      <c r="ID14" s="497"/>
      <c r="IE14" s="497"/>
      <c r="IF14" s="497"/>
      <c r="IG14" s="497"/>
      <c r="IH14" s="497"/>
      <c r="II14" s="497"/>
      <c r="IJ14" s="497"/>
      <c r="IK14" s="497"/>
      <c r="IL14" s="497"/>
      <c r="IM14" s="497"/>
      <c r="IN14" s="497"/>
      <c r="IO14" s="497"/>
      <c r="IP14" s="497"/>
      <c r="IQ14" s="497"/>
      <c r="IR14" s="497"/>
      <c r="IS14" s="497"/>
      <c r="IT14" s="497"/>
      <c r="IU14" s="497"/>
      <c r="IV14" s="497"/>
      <c r="IW14" s="497"/>
    </row>
    <row r="15" customFormat="false" ht="12.75" hidden="false" customHeight="true" outlineLevel="0" collapsed="false">
      <c r="A15" s="497"/>
      <c r="C15" s="498"/>
      <c r="E15" s="497"/>
      <c r="G15" s="499"/>
      <c r="H15" s="475"/>
      <c r="I15" s="500"/>
      <c r="K15" s="500"/>
      <c r="M15" s="501" t="n">
        <f aca="false">N15/1000</f>
        <v>0</v>
      </c>
      <c r="O15" s="497"/>
      <c r="P15" s="497"/>
      <c r="Q15" s="497"/>
      <c r="R15" s="497"/>
      <c r="S15" s="497"/>
      <c r="T15" s="497"/>
      <c r="U15" s="497"/>
      <c r="V15" s="497"/>
      <c r="W15" s="497"/>
      <c r="X15" s="497"/>
      <c r="Y15" s="497"/>
      <c r="Z15" s="497"/>
      <c r="AA15" s="497"/>
      <c r="AB15" s="497"/>
      <c r="AC15" s="497"/>
      <c r="AD15" s="497"/>
      <c r="AE15" s="497"/>
      <c r="AF15" s="497"/>
      <c r="AG15" s="497"/>
      <c r="AH15" s="497"/>
      <c r="AI15" s="497"/>
      <c r="AJ15" s="497"/>
      <c r="AK15" s="497"/>
      <c r="AL15" s="497"/>
      <c r="AM15" s="497"/>
      <c r="AN15" s="497"/>
      <c r="AO15" s="497"/>
      <c r="AP15" s="497"/>
      <c r="AQ15" s="497"/>
      <c r="AR15" s="497"/>
      <c r="AS15" s="497"/>
      <c r="AT15" s="497"/>
      <c r="AU15" s="497"/>
      <c r="AV15" s="497"/>
      <c r="AW15" s="497"/>
      <c r="AX15" s="497"/>
      <c r="AY15" s="497"/>
      <c r="AZ15" s="497"/>
      <c r="BA15" s="497"/>
      <c r="BB15" s="497"/>
      <c r="BC15" s="497"/>
      <c r="BD15" s="497"/>
      <c r="BE15" s="497"/>
      <c r="BF15" s="497"/>
      <c r="BG15" s="497"/>
      <c r="BH15" s="497"/>
      <c r="BI15" s="497"/>
      <c r="BJ15" s="497"/>
      <c r="BK15" s="497"/>
      <c r="BL15" s="497"/>
      <c r="BM15" s="497"/>
      <c r="BN15" s="497"/>
      <c r="BO15" s="497"/>
      <c r="BP15" s="497"/>
      <c r="BQ15" s="497"/>
      <c r="BR15" s="497"/>
      <c r="BS15" s="497"/>
      <c r="BT15" s="497"/>
      <c r="BU15" s="497"/>
      <c r="BV15" s="497"/>
      <c r="BW15" s="497"/>
      <c r="BX15" s="497"/>
      <c r="BY15" s="497"/>
      <c r="BZ15" s="497"/>
      <c r="CA15" s="497"/>
      <c r="CB15" s="497"/>
      <c r="CC15" s="497"/>
      <c r="CD15" s="497"/>
      <c r="CE15" s="497"/>
      <c r="CF15" s="497"/>
      <c r="CG15" s="497"/>
      <c r="CH15" s="497"/>
      <c r="CI15" s="497"/>
      <c r="CJ15" s="497"/>
      <c r="CK15" s="497"/>
      <c r="CL15" s="497"/>
      <c r="CM15" s="497"/>
      <c r="CN15" s="497"/>
      <c r="CO15" s="497"/>
      <c r="CP15" s="497"/>
      <c r="CQ15" s="497"/>
      <c r="CR15" s="497"/>
      <c r="CS15" s="497"/>
      <c r="CT15" s="497"/>
      <c r="CU15" s="497"/>
      <c r="CV15" s="497"/>
      <c r="CW15" s="497"/>
      <c r="CX15" s="497"/>
      <c r="CY15" s="497"/>
      <c r="CZ15" s="497"/>
      <c r="DA15" s="497"/>
      <c r="DB15" s="497"/>
      <c r="DC15" s="497"/>
      <c r="DD15" s="497"/>
      <c r="DE15" s="497"/>
      <c r="DF15" s="497"/>
      <c r="DG15" s="497"/>
      <c r="DH15" s="497"/>
      <c r="DI15" s="497"/>
      <c r="DJ15" s="497"/>
      <c r="DK15" s="497"/>
      <c r="DL15" s="497"/>
      <c r="DM15" s="497"/>
      <c r="DN15" s="497"/>
      <c r="DO15" s="497"/>
      <c r="DP15" s="497"/>
      <c r="DQ15" s="497"/>
      <c r="DR15" s="497"/>
      <c r="DS15" s="497"/>
      <c r="DT15" s="497"/>
      <c r="DU15" s="497"/>
      <c r="DV15" s="497"/>
      <c r="DW15" s="497"/>
      <c r="DX15" s="497"/>
      <c r="DY15" s="497"/>
      <c r="DZ15" s="497"/>
      <c r="EA15" s="497"/>
      <c r="EB15" s="497"/>
      <c r="EC15" s="497"/>
      <c r="ED15" s="497"/>
      <c r="EE15" s="497"/>
      <c r="EF15" s="497"/>
      <c r="EG15" s="497"/>
      <c r="EH15" s="497"/>
      <c r="EI15" s="497"/>
      <c r="EJ15" s="497"/>
      <c r="EK15" s="497"/>
      <c r="EL15" s="497"/>
      <c r="EM15" s="497"/>
      <c r="EN15" s="497"/>
      <c r="EO15" s="497"/>
      <c r="EP15" s="497"/>
      <c r="EQ15" s="497"/>
      <c r="ER15" s="497"/>
      <c r="ES15" s="497"/>
      <c r="ET15" s="497"/>
      <c r="EU15" s="497"/>
      <c r="EV15" s="497"/>
      <c r="EW15" s="497"/>
      <c r="EX15" s="497"/>
      <c r="EY15" s="497"/>
      <c r="EZ15" s="497"/>
      <c r="FA15" s="497"/>
      <c r="FB15" s="497"/>
      <c r="FC15" s="497"/>
      <c r="FD15" s="497"/>
      <c r="FE15" s="497"/>
      <c r="FF15" s="497"/>
      <c r="FG15" s="497"/>
      <c r="FH15" s="497"/>
      <c r="FI15" s="497"/>
      <c r="FJ15" s="497"/>
      <c r="FK15" s="497"/>
      <c r="FL15" s="497"/>
      <c r="FM15" s="497"/>
      <c r="FN15" s="497"/>
      <c r="FO15" s="497"/>
      <c r="FP15" s="497"/>
      <c r="FQ15" s="497"/>
      <c r="FR15" s="497"/>
      <c r="FS15" s="497"/>
      <c r="FT15" s="497"/>
      <c r="FU15" s="497"/>
      <c r="FV15" s="497"/>
      <c r="FW15" s="497"/>
      <c r="FX15" s="497"/>
      <c r="FY15" s="497"/>
      <c r="FZ15" s="497"/>
      <c r="GA15" s="497"/>
      <c r="GB15" s="497"/>
      <c r="GC15" s="497"/>
      <c r="GD15" s="497"/>
      <c r="GE15" s="497"/>
      <c r="GF15" s="497"/>
      <c r="GG15" s="497"/>
      <c r="GH15" s="497"/>
      <c r="GI15" s="497"/>
      <c r="GJ15" s="497"/>
      <c r="GK15" s="497"/>
      <c r="GL15" s="497"/>
      <c r="GM15" s="497"/>
      <c r="GN15" s="497"/>
      <c r="GO15" s="497"/>
      <c r="GP15" s="497"/>
      <c r="GQ15" s="497"/>
      <c r="GR15" s="497"/>
      <c r="GS15" s="497"/>
      <c r="GT15" s="497"/>
      <c r="GU15" s="497"/>
      <c r="GV15" s="497"/>
      <c r="GW15" s="497"/>
      <c r="GX15" s="497"/>
      <c r="GY15" s="497"/>
      <c r="GZ15" s="497"/>
      <c r="HA15" s="497"/>
      <c r="HB15" s="497"/>
      <c r="HC15" s="497"/>
      <c r="HD15" s="497"/>
      <c r="HE15" s="497"/>
      <c r="HF15" s="497"/>
      <c r="HG15" s="497"/>
      <c r="HH15" s="497"/>
      <c r="HI15" s="497"/>
      <c r="HJ15" s="497"/>
      <c r="HK15" s="497"/>
      <c r="HL15" s="497"/>
      <c r="HM15" s="497"/>
      <c r="HN15" s="497"/>
      <c r="HO15" s="497"/>
      <c r="HP15" s="497"/>
      <c r="HQ15" s="497"/>
      <c r="HR15" s="497"/>
      <c r="HS15" s="497"/>
      <c r="HT15" s="497"/>
      <c r="HU15" s="497"/>
      <c r="HV15" s="497"/>
      <c r="HW15" s="497"/>
      <c r="HX15" s="497"/>
      <c r="HY15" s="497"/>
      <c r="HZ15" s="497"/>
      <c r="IA15" s="497"/>
      <c r="IB15" s="497"/>
      <c r="IC15" s="497"/>
      <c r="ID15" s="497"/>
      <c r="IE15" s="497"/>
      <c r="IF15" s="497"/>
      <c r="IG15" s="497"/>
      <c r="IH15" s="497"/>
      <c r="II15" s="497"/>
      <c r="IJ15" s="497"/>
      <c r="IK15" s="497"/>
      <c r="IL15" s="497"/>
      <c r="IM15" s="497"/>
      <c r="IN15" s="497"/>
      <c r="IO15" s="497"/>
      <c r="IP15" s="497"/>
      <c r="IQ15" s="497"/>
      <c r="IR15" s="497"/>
      <c r="IS15" s="497"/>
      <c r="IT15" s="497"/>
      <c r="IU15" s="497"/>
      <c r="IV15" s="497"/>
      <c r="IW15" s="497"/>
    </row>
    <row r="16" customFormat="false" ht="12.75" hidden="false" customHeight="true" outlineLevel="0" collapsed="false">
      <c r="A16" s="497"/>
      <c r="C16" s="498"/>
      <c r="E16" s="497"/>
      <c r="G16" s="499"/>
      <c r="H16" s="475"/>
      <c r="I16" s="500"/>
      <c r="K16" s="500"/>
      <c r="M16" s="501" t="n">
        <f aca="false">N16/1000</f>
        <v>0</v>
      </c>
      <c r="O16" s="497"/>
      <c r="P16" s="497"/>
      <c r="Q16" s="497"/>
      <c r="R16" s="497"/>
      <c r="S16" s="497"/>
      <c r="T16" s="497"/>
      <c r="U16" s="497"/>
      <c r="V16" s="497"/>
      <c r="W16" s="497"/>
      <c r="X16" s="497"/>
      <c r="Y16" s="497"/>
      <c r="Z16" s="497"/>
      <c r="AA16" s="497"/>
      <c r="AB16" s="497"/>
      <c r="AC16" s="497"/>
      <c r="AD16" s="497"/>
      <c r="AE16" s="497"/>
      <c r="AF16" s="497"/>
      <c r="AG16" s="497"/>
      <c r="AH16" s="497"/>
      <c r="AI16" s="497"/>
      <c r="AJ16" s="497"/>
      <c r="AK16" s="497"/>
      <c r="AL16" s="497"/>
      <c r="AM16" s="497"/>
      <c r="AN16" s="497"/>
      <c r="AO16" s="497"/>
      <c r="AP16" s="497"/>
      <c r="AQ16" s="497"/>
      <c r="AR16" s="497"/>
      <c r="AS16" s="497"/>
      <c r="AT16" s="497"/>
      <c r="AU16" s="497"/>
      <c r="AV16" s="497"/>
      <c r="AW16" s="497"/>
      <c r="AX16" s="497"/>
      <c r="AY16" s="497"/>
      <c r="AZ16" s="497"/>
      <c r="BA16" s="497"/>
      <c r="BB16" s="497"/>
      <c r="BC16" s="497"/>
      <c r="BD16" s="497"/>
      <c r="BE16" s="497"/>
      <c r="BF16" s="497"/>
      <c r="BG16" s="497"/>
      <c r="BH16" s="497"/>
      <c r="BI16" s="497"/>
      <c r="BJ16" s="497"/>
      <c r="BK16" s="497"/>
      <c r="BL16" s="497"/>
      <c r="BM16" s="497"/>
      <c r="BN16" s="497"/>
      <c r="BO16" s="497"/>
      <c r="BP16" s="497"/>
      <c r="BQ16" s="497"/>
      <c r="BR16" s="497"/>
      <c r="BS16" s="497"/>
      <c r="BT16" s="497"/>
      <c r="BU16" s="497"/>
      <c r="BV16" s="497"/>
      <c r="BW16" s="497"/>
      <c r="BX16" s="497"/>
      <c r="BY16" s="497"/>
      <c r="BZ16" s="497"/>
      <c r="CA16" s="497"/>
      <c r="CB16" s="497"/>
      <c r="CC16" s="497"/>
      <c r="CD16" s="497"/>
      <c r="CE16" s="497"/>
      <c r="CF16" s="497"/>
      <c r="CG16" s="497"/>
      <c r="CH16" s="497"/>
      <c r="CI16" s="497"/>
      <c r="CJ16" s="497"/>
      <c r="CK16" s="497"/>
      <c r="CL16" s="497"/>
      <c r="CM16" s="497"/>
      <c r="CN16" s="497"/>
      <c r="CO16" s="497"/>
      <c r="CP16" s="497"/>
      <c r="CQ16" s="497"/>
      <c r="CR16" s="497"/>
      <c r="CS16" s="497"/>
      <c r="CT16" s="497"/>
      <c r="CU16" s="497"/>
      <c r="CV16" s="497"/>
      <c r="CW16" s="497"/>
      <c r="CX16" s="497"/>
      <c r="CY16" s="497"/>
      <c r="CZ16" s="497"/>
      <c r="DA16" s="497"/>
      <c r="DB16" s="497"/>
      <c r="DC16" s="497"/>
      <c r="DD16" s="497"/>
      <c r="DE16" s="497"/>
      <c r="DF16" s="497"/>
      <c r="DG16" s="497"/>
      <c r="DH16" s="497"/>
      <c r="DI16" s="497"/>
      <c r="DJ16" s="497"/>
      <c r="DK16" s="497"/>
      <c r="DL16" s="497"/>
      <c r="DM16" s="497"/>
      <c r="DN16" s="497"/>
      <c r="DO16" s="497"/>
      <c r="DP16" s="497"/>
      <c r="DQ16" s="497"/>
      <c r="DR16" s="497"/>
      <c r="DS16" s="497"/>
      <c r="DT16" s="497"/>
      <c r="DU16" s="497"/>
      <c r="DV16" s="497"/>
      <c r="DW16" s="497"/>
      <c r="DX16" s="497"/>
      <c r="DY16" s="497"/>
      <c r="DZ16" s="497"/>
      <c r="EA16" s="497"/>
      <c r="EB16" s="497"/>
      <c r="EC16" s="497"/>
      <c r="ED16" s="497"/>
      <c r="EE16" s="497"/>
      <c r="EF16" s="497"/>
      <c r="EG16" s="497"/>
      <c r="EH16" s="497"/>
      <c r="EI16" s="497"/>
      <c r="EJ16" s="497"/>
      <c r="EK16" s="497"/>
      <c r="EL16" s="497"/>
      <c r="EM16" s="497"/>
      <c r="EN16" s="497"/>
      <c r="EO16" s="497"/>
      <c r="EP16" s="497"/>
      <c r="EQ16" s="497"/>
      <c r="ER16" s="497"/>
      <c r="ES16" s="497"/>
      <c r="ET16" s="497"/>
      <c r="EU16" s="497"/>
      <c r="EV16" s="497"/>
      <c r="EW16" s="497"/>
      <c r="EX16" s="497"/>
      <c r="EY16" s="497"/>
      <c r="EZ16" s="497"/>
      <c r="FA16" s="497"/>
      <c r="FB16" s="497"/>
      <c r="FC16" s="497"/>
      <c r="FD16" s="497"/>
      <c r="FE16" s="497"/>
      <c r="FF16" s="497"/>
      <c r="FG16" s="497"/>
      <c r="FH16" s="497"/>
      <c r="FI16" s="497"/>
      <c r="FJ16" s="497"/>
      <c r="FK16" s="497"/>
      <c r="FL16" s="497"/>
      <c r="FM16" s="497"/>
      <c r="FN16" s="497"/>
      <c r="FO16" s="497"/>
      <c r="FP16" s="497"/>
      <c r="FQ16" s="497"/>
      <c r="FR16" s="497"/>
      <c r="FS16" s="497"/>
      <c r="FT16" s="497"/>
      <c r="FU16" s="497"/>
      <c r="FV16" s="497"/>
      <c r="FW16" s="497"/>
      <c r="FX16" s="497"/>
      <c r="FY16" s="497"/>
      <c r="FZ16" s="497"/>
      <c r="GA16" s="497"/>
      <c r="GB16" s="497"/>
      <c r="GC16" s="497"/>
      <c r="GD16" s="497"/>
      <c r="GE16" s="497"/>
      <c r="GF16" s="497"/>
      <c r="GG16" s="497"/>
      <c r="GH16" s="497"/>
      <c r="GI16" s="497"/>
      <c r="GJ16" s="497"/>
      <c r="GK16" s="497"/>
      <c r="GL16" s="497"/>
      <c r="GM16" s="497"/>
      <c r="GN16" s="497"/>
      <c r="GO16" s="497"/>
      <c r="GP16" s="497"/>
      <c r="GQ16" s="497"/>
      <c r="GR16" s="497"/>
      <c r="GS16" s="497"/>
      <c r="GT16" s="497"/>
      <c r="GU16" s="497"/>
      <c r="GV16" s="497"/>
      <c r="GW16" s="497"/>
      <c r="GX16" s="497"/>
      <c r="GY16" s="497"/>
      <c r="GZ16" s="497"/>
      <c r="HA16" s="497"/>
      <c r="HB16" s="497"/>
      <c r="HC16" s="497"/>
      <c r="HD16" s="497"/>
      <c r="HE16" s="497"/>
      <c r="HF16" s="497"/>
      <c r="HG16" s="497"/>
      <c r="HH16" s="497"/>
      <c r="HI16" s="497"/>
      <c r="HJ16" s="497"/>
      <c r="HK16" s="497"/>
      <c r="HL16" s="497"/>
      <c r="HM16" s="497"/>
      <c r="HN16" s="497"/>
      <c r="HO16" s="497"/>
      <c r="HP16" s="497"/>
      <c r="HQ16" s="497"/>
      <c r="HR16" s="497"/>
      <c r="HS16" s="497"/>
      <c r="HT16" s="497"/>
      <c r="HU16" s="497"/>
      <c r="HV16" s="497"/>
      <c r="HW16" s="497"/>
      <c r="HX16" s="497"/>
      <c r="HY16" s="497"/>
      <c r="HZ16" s="497"/>
      <c r="IA16" s="497"/>
      <c r="IB16" s="497"/>
      <c r="IC16" s="497"/>
      <c r="ID16" s="497"/>
      <c r="IE16" s="497"/>
      <c r="IF16" s="497"/>
      <c r="IG16" s="497"/>
      <c r="IH16" s="497"/>
      <c r="II16" s="497"/>
      <c r="IJ16" s="497"/>
      <c r="IK16" s="497"/>
      <c r="IL16" s="497"/>
      <c r="IM16" s="497"/>
      <c r="IN16" s="497"/>
      <c r="IO16" s="497"/>
      <c r="IP16" s="497"/>
      <c r="IQ16" s="497"/>
      <c r="IR16" s="497"/>
      <c r="IS16" s="497"/>
      <c r="IT16" s="497"/>
      <c r="IU16" s="497"/>
      <c r="IV16" s="497"/>
      <c r="IW16" s="497"/>
    </row>
    <row r="17" customFormat="false" ht="12.75" hidden="false" customHeight="true" outlineLevel="0" collapsed="false">
      <c r="A17" s="497"/>
      <c r="C17" s="498"/>
      <c r="E17" s="497"/>
      <c r="G17" s="499"/>
      <c r="H17" s="475"/>
      <c r="I17" s="500"/>
      <c r="K17" s="500"/>
      <c r="M17" s="501" t="n">
        <f aca="false">N17/1000</f>
        <v>0</v>
      </c>
      <c r="O17" s="497"/>
      <c r="P17" s="497"/>
      <c r="Q17" s="497"/>
      <c r="R17" s="497"/>
      <c r="S17" s="497"/>
      <c r="T17" s="497"/>
      <c r="U17" s="497"/>
      <c r="V17" s="497"/>
      <c r="W17" s="497"/>
      <c r="X17" s="497"/>
      <c r="Y17" s="497"/>
      <c r="Z17" s="497"/>
      <c r="AA17" s="497"/>
      <c r="AB17" s="497"/>
      <c r="AC17" s="497"/>
      <c r="AD17" s="497"/>
      <c r="AE17" s="497"/>
      <c r="AF17" s="497"/>
      <c r="AG17" s="497"/>
      <c r="AH17" s="497"/>
      <c r="AI17" s="497"/>
      <c r="AJ17" s="497"/>
      <c r="AK17" s="497"/>
      <c r="AL17" s="497"/>
      <c r="AM17" s="497"/>
      <c r="AN17" s="497"/>
      <c r="AO17" s="497"/>
      <c r="AP17" s="497"/>
      <c r="AQ17" s="497"/>
      <c r="AR17" s="497"/>
      <c r="AS17" s="497"/>
      <c r="AT17" s="497"/>
      <c r="AU17" s="497"/>
      <c r="AV17" s="497"/>
      <c r="AW17" s="497"/>
      <c r="AX17" s="497"/>
      <c r="AY17" s="497"/>
      <c r="AZ17" s="497"/>
      <c r="BA17" s="497"/>
      <c r="BB17" s="497"/>
      <c r="BC17" s="497"/>
      <c r="BD17" s="497"/>
      <c r="BE17" s="497"/>
      <c r="BF17" s="497"/>
      <c r="BG17" s="497"/>
      <c r="BH17" s="497"/>
      <c r="BI17" s="497"/>
      <c r="BJ17" s="497"/>
      <c r="BK17" s="497"/>
      <c r="BL17" s="497"/>
      <c r="BM17" s="497"/>
      <c r="BN17" s="497"/>
      <c r="BO17" s="497"/>
      <c r="BP17" s="497"/>
      <c r="BQ17" s="497"/>
      <c r="BR17" s="497"/>
      <c r="BS17" s="497"/>
      <c r="BT17" s="497"/>
      <c r="BU17" s="497"/>
      <c r="BV17" s="497"/>
      <c r="BW17" s="497"/>
      <c r="BX17" s="497"/>
      <c r="BY17" s="497"/>
      <c r="BZ17" s="497"/>
      <c r="CA17" s="497"/>
      <c r="CB17" s="497"/>
      <c r="CC17" s="497"/>
      <c r="CD17" s="497"/>
      <c r="CE17" s="497"/>
      <c r="CF17" s="497"/>
      <c r="CG17" s="497"/>
      <c r="CH17" s="497"/>
      <c r="CI17" s="497"/>
      <c r="CJ17" s="497"/>
      <c r="CK17" s="497"/>
      <c r="CL17" s="497"/>
      <c r="CM17" s="497"/>
      <c r="CN17" s="497"/>
      <c r="CO17" s="497"/>
      <c r="CP17" s="497"/>
      <c r="CQ17" s="497"/>
      <c r="CR17" s="497"/>
      <c r="CS17" s="497"/>
      <c r="CT17" s="497"/>
      <c r="CU17" s="497"/>
      <c r="CV17" s="497"/>
      <c r="CW17" s="497"/>
      <c r="CX17" s="497"/>
      <c r="CY17" s="497"/>
      <c r="CZ17" s="497"/>
      <c r="DA17" s="497"/>
      <c r="DB17" s="497"/>
      <c r="DC17" s="497"/>
      <c r="DD17" s="497"/>
      <c r="DE17" s="497"/>
      <c r="DF17" s="497"/>
      <c r="DG17" s="497"/>
      <c r="DH17" s="497"/>
      <c r="DI17" s="497"/>
      <c r="DJ17" s="497"/>
      <c r="DK17" s="497"/>
      <c r="DL17" s="497"/>
      <c r="DM17" s="497"/>
      <c r="DN17" s="497"/>
      <c r="DO17" s="497"/>
      <c r="DP17" s="497"/>
      <c r="DQ17" s="497"/>
      <c r="DR17" s="497"/>
      <c r="DS17" s="497"/>
      <c r="DT17" s="497"/>
      <c r="DU17" s="497"/>
      <c r="DV17" s="497"/>
      <c r="DW17" s="497"/>
      <c r="DX17" s="497"/>
      <c r="DY17" s="497"/>
      <c r="DZ17" s="497"/>
      <c r="EA17" s="497"/>
      <c r="EB17" s="497"/>
      <c r="EC17" s="497"/>
      <c r="ED17" s="497"/>
      <c r="EE17" s="497"/>
      <c r="EF17" s="497"/>
      <c r="EG17" s="497"/>
      <c r="EH17" s="497"/>
      <c r="EI17" s="497"/>
      <c r="EJ17" s="497"/>
      <c r="EK17" s="497"/>
      <c r="EL17" s="497"/>
      <c r="EM17" s="497"/>
      <c r="EN17" s="497"/>
      <c r="EO17" s="497"/>
      <c r="EP17" s="497"/>
      <c r="EQ17" s="497"/>
      <c r="ER17" s="497"/>
      <c r="ES17" s="497"/>
      <c r="ET17" s="497"/>
      <c r="EU17" s="497"/>
      <c r="EV17" s="497"/>
      <c r="EW17" s="497"/>
      <c r="EX17" s="497"/>
      <c r="EY17" s="497"/>
      <c r="EZ17" s="497"/>
      <c r="FA17" s="497"/>
      <c r="FB17" s="497"/>
      <c r="FC17" s="497"/>
      <c r="FD17" s="497"/>
      <c r="FE17" s="497"/>
      <c r="FF17" s="497"/>
      <c r="FG17" s="497"/>
      <c r="FH17" s="497"/>
      <c r="FI17" s="497"/>
      <c r="FJ17" s="497"/>
      <c r="FK17" s="497"/>
      <c r="FL17" s="497"/>
      <c r="FM17" s="497"/>
      <c r="FN17" s="497"/>
      <c r="FO17" s="497"/>
      <c r="FP17" s="497"/>
      <c r="FQ17" s="497"/>
      <c r="FR17" s="497"/>
      <c r="FS17" s="497"/>
      <c r="FT17" s="497"/>
      <c r="FU17" s="497"/>
      <c r="FV17" s="497"/>
      <c r="FW17" s="497"/>
      <c r="FX17" s="497"/>
      <c r="FY17" s="497"/>
      <c r="FZ17" s="497"/>
      <c r="GA17" s="497"/>
      <c r="GB17" s="497"/>
      <c r="GC17" s="497"/>
      <c r="GD17" s="497"/>
      <c r="GE17" s="497"/>
      <c r="GF17" s="497"/>
      <c r="GG17" s="497"/>
      <c r="GH17" s="497"/>
      <c r="GI17" s="497"/>
      <c r="GJ17" s="497"/>
      <c r="GK17" s="497"/>
      <c r="GL17" s="497"/>
      <c r="GM17" s="497"/>
      <c r="GN17" s="497"/>
      <c r="GO17" s="497"/>
      <c r="GP17" s="497"/>
      <c r="GQ17" s="497"/>
      <c r="GR17" s="497"/>
      <c r="GS17" s="497"/>
      <c r="GT17" s="497"/>
      <c r="GU17" s="497"/>
      <c r="GV17" s="497"/>
      <c r="GW17" s="497"/>
      <c r="GX17" s="497"/>
      <c r="GY17" s="497"/>
      <c r="GZ17" s="497"/>
      <c r="HA17" s="497"/>
      <c r="HB17" s="497"/>
      <c r="HC17" s="497"/>
      <c r="HD17" s="497"/>
      <c r="HE17" s="497"/>
      <c r="HF17" s="497"/>
      <c r="HG17" s="497"/>
      <c r="HH17" s="497"/>
      <c r="HI17" s="497"/>
      <c r="HJ17" s="497"/>
      <c r="HK17" s="497"/>
      <c r="HL17" s="497"/>
      <c r="HM17" s="497"/>
      <c r="HN17" s="497"/>
      <c r="HO17" s="497"/>
      <c r="HP17" s="497"/>
      <c r="HQ17" s="497"/>
      <c r="HR17" s="497"/>
      <c r="HS17" s="497"/>
      <c r="HT17" s="497"/>
      <c r="HU17" s="497"/>
      <c r="HV17" s="497"/>
      <c r="HW17" s="497"/>
      <c r="HX17" s="497"/>
      <c r="HY17" s="497"/>
      <c r="HZ17" s="497"/>
      <c r="IA17" s="497"/>
      <c r="IB17" s="497"/>
      <c r="IC17" s="497"/>
      <c r="ID17" s="497"/>
      <c r="IE17" s="497"/>
      <c r="IF17" s="497"/>
      <c r="IG17" s="497"/>
      <c r="IH17" s="497"/>
      <c r="II17" s="497"/>
      <c r="IJ17" s="497"/>
      <c r="IK17" s="497"/>
      <c r="IL17" s="497"/>
      <c r="IM17" s="497"/>
      <c r="IN17" s="497"/>
      <c r="IO17" s="497"/>
      <c r="IP17" s="497"/>
      <c r="IQ17" s="497"/>
      <c r="IR17" s="497"/>
      <c r="IS17" s="497"/>
      <c r="IT17" s="497"/>
      <c r="IU17" s="497"/>
      <c r="IV17" s="497"/>
      <c r="IW17" s="497"/>
    </row>
    <row r="18" customFormat="false" ht="12.75" hidden="false" customHeight="true" outlineLevel="0" collapsed="false">
      <c r="A18" s="498"/>
      <c r="C18" s="498"/>
      <c r="E18" s="497"/>
      <c r="G18" s="499"/>
      <c r="H18" s="475"/>
      <c r="I18" s="500"/>
      <c r="K18" s="500"/>
      <c r="M18" s="501" t="n">
        <f aca="false">N18/1000</f>
        <v>0</v>
      </c>
      <c r="O18" s="497"/>
      <c r="P18" s="497"/>
      <c r="Q18" s="497"/>
      <c r="R18" s="497"/>
      <c r="S18" s="497"/>
      <c r="T18" s="497"/>
      <c r="U18" s="497"/>
      <c r="V18" s="497"/>
      <c r="W18" s="497"/>
      <c r="X18" s="497"/>
      <c r="Y18" s="497"/>
      <c r="Z18" s="497"/>
      <c r="AA18" s="497"/>
      <c r="AB18" s="497"/>
      <c r="AC18" s="497"/>
      <c r="AD18" s="497"/>
      <c r="AE18" s="497"/>
      <c r="AF18" s="497"/>
      <c r="AG18" s="497"/>
      <c r="AH18" s="497"/>
      <c r="AI18" s="497"/>
      <c r="AJ18" s="497"/>
      <c r="AK18" s="497"/>
      <c r="AL18" s="497"/>
      <c r="AM18" s="497"/>
      <c r="AN18" s="497"/>
      <c r="AO18" s="497"/>
      <c r="AP18" s="497"/>
      <c r="AQ18" s="497"/>
      <c r="AR18" s="497"/>
      <c r="AS18" s="497"/>
      <c r="AT18" s="497"/>
      <c r="AU18" s="497"/>
      <c r="AV18" s="497"/>
      <c r="AW18" s="497"/>
      <c r="AX18" s="497"/>
      <c r="AY18" s="497"/>
      <c r="AZ18" s="497"/>
      <c r="BA18" s="497"/>
      <c r="BB18" s="497"/>
      <c r="BC18" s="497"/>
      <c r="BD18" s="497"/>
      <c r="BE18" s="497"/>
      <c r="BF18" s="497"/>
      <c r="BG18" s="497"/>
      <c r="BH18" s="497"/>
      <c r="BI18" s="497"/>
      <c r="BJ18" s="497"/>
      <c r="BK18" s="497"/>
      <c r="BL18" s="497"/>
      <c r="BM18" s="497"/>
      <c r="BN18" s="497"/>
      <c r="BO18" s="497"/>
      <c r="BP18" s="497"/>
      <c r="BQ18" s="497"/>
      <c r="BR18" s="497"/>
      <c r="BS18" s="497"/>
      <c r="BT18" s="497"/>
      <c r="BU18" s="497"/>
      <c r="BV18" s="497"/>
      <c r="BW18" s="497"/>
      <c r="BX18" s="497"/>
      <c r="BY18" s="497"/>
      <c r="BZ18" s="497"/>
      <c r="CA18" s="497"/>
      <c r="CB18" s="497"/>
      <c r="CC18" s="497"/>
      <c r="CD18" s="497"/>
      <c r="CE18" s="497"/>
      <c r="CF18" s="497"/>
      <c r="CG18" s="497"/>
      <c r="CH18" s="497"/>
      <c r="CI18" s="497"/>
      <c r="CJ18" s="497"/>
      <c r="CK18" s="497"/>
      <c r="CL18" s="497"/>
      <c r="CM18" s="497"/>
      <c r="CN18" s="497"/>
      <c r="CO18" s="497"/>
      <c r="CP18" s="497"/>
      <c r="CQ18" s="497"/>
      <c r="CR18" s="497"/>
      <c r="CS18" s="497"/>
      <c r="CT18" s="497"/>
      <c r="CU18" s="497"/>
      <c r="CV18" s="497"/>
      <c r="CW18" s="497"/>
      <c r="CX18" s="497"/>
      <c r="CY18" s="497"/>
      <c r="CZ18" s="497"/>
      <c r="DA18" s="497"/>
      <c r="DB18" s="497"/>
      <c r="DC18" s="497"/>
      <c r="DD18" s="497"/>
      <c r="DE18" s="497"/>
      <c r="DF18" s="497"/>
      <c r="DG18" s="497"/>
      <c r="DH18" s="497"/>
      <c r="DI18" s="497"/>
      <c r="DJ18" s="497"/>
      <c r="DK18" s="497"/>
      <c r="DL18" s="497"/>
      <c r="DM18" s="497"/>
      <c r="DN18" s="497"/>
      <c r="DO18" s="497"/>
      <c r="DP18" s="497"/>
      <c r="DQ18" s="497"/>
      <c r="DR18" s="497"/>
      <c r="DS18" s="497"/>
      <c r="DT18" s="497"/>
      <c r="DU18" s="497"/>
      <c r="DV18" s="497"/>
      <c r="DW18" s="497"/>
      <c r="DX18" s="497"/>
      <c r="DY18" s="497"/>
      <c r="DZ18" s="497"/>
      <c r="EA18" s="497"/>
      <c r="EB18" s="497"/>
      <c r="EC18" s="497"/>
      <c r="ED18" s="497"/>
      <c r="EE18" s="497"/>
      <c r="EF18" s="497"/>
      <c r="EG18" s="497"/>
      <c r="EH18" s="497"/>
      <c r="EI18" s="497"/>
      <c r="EJ18" s="497"/>
      <c r="EK18" s="497"/>
      <c r="EL18" s="497"/>
      <c r="EM18" s="497"/>
      <c r="EN18" s="497"/>
      <c r="EO18" s="497"/>
      <c r="EP18" s="497"/>
      <c r="EQ18" s="497"/>
      <c r="ER18" s="497"/>
      <c r="ES18" s="497"/>
      <c r="ET18" s="497"/>
      <c r="EU18" s="497"/>
      <c r="EV18" s="497"/>
      <c r="EW18" s="497"/>
      <c r="EX18" s="497"/>
      <c r="EY18" s="497"/>
      <c r="EZ18" s="497"/>
      <c r="FA18" s="497"/>
      <c r="FB18" s="497"/>
      <c r="FC18" s="497"/>
      <c r="FD18" s="497"/>
      <c r="FE18" s="497"/>
      <c r="FF18" s="497"/>
      <c r="FG18" s="497"/>
      <c r="FH18" s="497"/>
      <c r="FI18" s="497"/>
      <c r="FJ18" s="497"/>
      <c r="FK18" s="497"/>
      <c r="FL18" s="497"/>
      <c r="FM18" s="497"/>
      <c r="FN18" s="497"/>
      <c r="FO18" s="497"/>
      <c r="FP18" s="497"/>
      <c r="FQ18" s="497"/>
      <c r="FR18" s="497"/>
      <c r="FS18" s="497"/>
      <c r="FT18" s="497"/>
      <c r="FU18" s="497"/>
      <c r="FV18" s="497"/>
      <c r="FW18" s="497"/>
      <c r="FX18" s="497"/>
      <c r="FY18" s="497"/>
      <c r="FZ18" s="497"/>
      <c r="GA18" s="497"/>
      <c r="GB18" s="497"/>
      <c r="GC18" s="497"/>
      <c r="GD18" s="497"/>
      <c r="GE18" s="497"/>
      <c r="GF18" s="497"/>
      <c r="GG18" s="497"/>
      <c r="GH18" s="497"/>
      <c r="GI18" s="497"/>
      <c r="GJ18" s="497"/>
      <c r="GK18" s="497"/>
      <c r="GL18" s="497"/>
      <c r="GM18" s="497"/>
      <c r="GN18" s="497"/>
      <c r="GO18" s="497"/>
      <c r="GP18" s="497"/>
      <c r="GQ18" s="497"/>
      <c r="GR18" s="497"/>
      <c r="GS18" s="497"/>
      <c r="GT18" s="497"/>
      <c r="GU18" s="497"/>
      <c r="GV18" s="497"/>
      <c r="GW18" s="497"/>
      <c r="GX18" s="497"/>
      <c r="GY18" s="497"/>
      <c r="GZ18" s="497"/>
      <c r="HA18" s="497"/>
      <c r="HB18" s="497"/>
      <c r="HC18" s="497"/>
      <c r="HD18" s="497"/>
      <c r="HE18" s="497"/>
      <c r="HF18" s="497"/>
      <c r="HG18" s="497"/>
      <c r="HH18" s="497"/>
      <c r="HI18" s="497"/>
      <c r="HJ18" s="497"/>
      <c r="HK18" s="497"/>
      <c r="HL18" s="497"/>
      <c r="HM18" s="497"/>
      <c r="HN18" s="497"/>
      <c r="HO18" s="497"/>
      <c r="HP18" s="497"/>
      <c r="HQ18" s="497"/>
      <c r="HR18" s="497"/>
      <c r="HS18" s="497"/>
      <c r="HT18" s="497"/>
      <c r="HU18" s="497"/>
      <c r="HV18" s="497"/>
      <c r="HW18" s="497"/>
      <c r="HX18" s="497"/>
      <c r="HY18" s="497"/>
      <c r="HZ18" s="497"/>
      <c r="IA18" s="497"/>
      <c r="IB18" s="497"/>
      <c r="IC18" s="497"/>
      <c r="ID18" s="497"/>
      <c r="IE18" s="497"/>
      <c r="IF18" s="497"/>
      <c r="IG18" s="497"/>
      <c r="IH18" s="497"/>
      <c r="II18" s="497"/>
      <c r="IJ18" s="497"/>
      <c r="IK18" s="497"/>
      <c r="IL18" s="497"/>
      <c r="IM18" s="497"/>
      <c r="IN18" s="497"/>
      <c r="IO18" s="497"/>
      <c r="IP18" s="497"/>
      <c r="IQ18" s="497"/>
      <c r="IR18" s="497"/>
      <c r="IS18" s="497"/>
      <c r="IT18" s="497"/>
      <c r="IU18" s="497"/>
      <c r="IV18" s="497"/>
      <c r="IW18" s="497"/>
    </row>
    <row r="19" customFormat="false" ht="12.75" hidden="false" customHeight="true" outlineLevel="0" collapsed="false">
      <c r="A19" s="498"/>
      <c r="C19" s="498"/>
      <c r="E19" s="497"/>
      <c r="G19" s="499"/>
      <c r="H19" s="475"/>
      <c r="I19" s="500"/>
      <c r="K19" s="500"/>
      <c r="M19" s="501" t="n">
        <f aca="false">N19/1000</f>
        <v>0</v>
      </c>
      <c r="O19" s="497"/>
      <c r="P19" s="497"/>
      <c r="Q19" s="497"/>
      <c r="R19" s="497"/>
      <c r="S19" s="497"/>
      <c r="T19" s="497"/>
      <c r="U19" s="497"/>
      <c r="V19" s="497"/>
      <c r="W19" s="497"/>
      <c r="X19" s="497"/>
      <c r="Y19" s="497"/>
      <c r="Z19" s="497"/>
      <c r="AA19" s="497"/>
      <c r="AB19" s="497"/>
      <c r="AC19" s="497"/>
      <c r="AD19" s="497"/>
      <c r="AE19" s="497"/>
      <c r="AF19" s="497"/>
      <c r="AG19" s="497"/>
      <c r="AH19" s="497"/>
      <c r="AI19" s="497"/>
      <c r="AJ19" s="497"/>
      <c r="AK19" s="497"/>
      <c r="AL19" s="497"/>
      <c r="AM19" s="497"/>
      <c r="AN19" s="497"/>
      <c r="AO19" s="497"/>
      <c r="AP19" s="497"/>
      <c r="AQ19" s="497"/>
      <c r="AR19" s="497"/>
      <c r="AS19" s="497"/>
      <c r="AT19" s="497"/>
      <c r="AU19" s="497"/>
      <c r="AV19" s="497"/>
      <c r="AW19" s="497"/>
      <c r="AX19" s="497"/>
      <c r="AY19" s="497"/>
      <c r="AZ19" s="497"/>
      <c r="BA19" s="497"/>
      <c r="BB19" s="497"/>
      <c r="BC19" s="497"/>
      <c r="BD19" s="497"/>
      <c r="BE19" s="497"/>
      <c r="BF19" s="497"/>
      <c r="BG19" s="497"/>
      <c r="BH19" s="497"/>
      <c r="BI19" s="497"/>
      <c r="BJ19" s="497"/>
      <c r="BK19" s="497"/>
      <c r="BL19" s="497"/>
      <c r="BM19" s="497"/>
      <c r="BN19" s="497"/>
      <c r="BO19" s="497"/>
      <c r="BP19" s="497"/>
      <c r="BQ19" s="497"/>
      <c r="BR19" s="497"/>
      <c r="BS19" s="497"/>
      <c r="BT19" s="497"/>
      <c r="BU19" s="497"/>
      <c r="BV19" s="497"/>
      <c r="BW19" s="497"/>
      <c r="BX19" s="497"/>
      <c r="BY19" s="497"/>
      <c r="BZ19" s="497"/>
      <c r="CA19" s="497"/>
      <c r="CB19" s="497"/>
      <c r="CC19" s="497"/>
      <c r="CD19" s="497"/>
      <c r="CE19" s="497"/>
      <c r="CF19" s="497"/>
      <c r="CG19" s="497"/>
      <c r="CH19" s="497"/>
      <c r="CI19" s="497"/>
      <c r="CJ19" s="497"/>
      <c r="CK19" s="497"/>
      <c r="CL19" s="497"/>
      <c r="CM19" s="497"/>
      <c r="CN19" s="497"/>
      <c r="CO19" s="497"/>
      <c r="CP19" s="497"/>
      <c r="CQ19" s="497"/>
      <c r="CR19" s="497"/>
      <c r="CS19" s="497"/>
      <c r="CT19" s="497"/>
      <c r="CU19" s="497"/>
      <c r="CV19" s="497"/>
      <c r="CW19" s="497"/>
      <c r="CX19" s="497"/>
      <c r="CY19" s="497"/>
      <c r="CZ19" s="497"/>
      <c r="DA19" s="497"/>
      <c r="DB19" s="497"/>
      <c r="DC19" s="497"/>
      <c r="DD19" s="497"/>
      <c r="DE19" s="497"/>
      <c r="DF19" s="497"/>
      <c r="DG19" s="497"/>
      <c r="DH19" s="497"/>
      <c r="DI19" s="497"/>
      <c r="DJ19" s="497"/>
      <c r="DK19" s="497"/>
      <c r="DL19" s="497"/>
      <c r="DM19" s="497"/>
      <c r="DN19" s="497"/>
      <c r="DO19" s="497"/>
      <c r="DP19" s="497"/>
      <c r="DQ19" s="497"/>
      <c r="DR19" s="497"/>
      <c r="DS19" s="497"/>
      <c r="DT19" s="497"/>
      <c r="DU19" s="497"/>
      <c r="DV19" s="497"/>
      <c r="DW19" s="497"/>
      <c r="DX19" s="497"/>
      <c r="DY19" s="497"/>
      <c r="DZ19" s="497"/>
      <c r="EA19" s="497"/>
      <c r="EB19" s="497"/>
      <c r="EC19" s="497"/>
      <c r="ED19" s="497"/>
      <c r="EE19" s="497"/>
      <c r="EF19" s="497"/>
      <c r="EG19" s="497"/>
      <c r="EH19" s="497"/>
      <c r="EI19" s="497"/>
      <c r="EJ19" s="497"/>
      <c r="EK19" s="497"/>
      <c r="EL19" s="497"/>
      <c r="EM19" s="497"/>
      <c r="EN19" s="497"/>
      <c r="EO19" s="497"/>
      <c r="EP19" s="497"/>
      <c r="EQ19" s="497"/>
      <c r="ER19" s="497"/>
      <c r="ES19" s="497"/>
      <c r="ET19" s="497"/>
      <c r="EU19" s="497"/>
      <c r="EV19" s="497"/>
      <c r="EW19" s="497"/>
      <c r="EX19" s="497"/>
      <c r="EY19" s="497"/>
      <c r="EZ19" s="497"/>
      <c r="FA19" s="497"/>
      <c r="FB19" s="497"/>
      <c r="FC19" s="497"/>
      <c r="FD19" s="497"/>
      <c r="FE19" s="497"/>
      <c r="FF19" s="497"/>
      <c r="FG19" s="497"/>
      <c r="FH19" s="497"/>
      <c r="FI19" s="497"/>
      <c r="FJ19" s="497"/>
      <c r="FK19" s="497"/>
      <c r="FL19" s="497"/>
      <c r="FM19" s="497"/>
      <c r="FN19" s="497"/>
      <c r="FO19" s="497"/>
      <c r="FP19" s="497"/>
      <c r="FQ19" s="497"/>
      <c r="FR19" s="497"/>
      <c r="FS19" s="497"/>
      <c r="FT19" s="497"/>
      <c r="FU19" s="497"/>
      <c r="FV19" s="497"/>
      <c r="FW19" s="497"/>
      <c r="FX19" s="497"/>
      <c r="FY19" s="497"/>
      <c r="FZ19" s="497"/>
      <c r="GA19" s="497"/>
      <c r="GB19" s="497"/>
      <c r="GC19" s="497"/>
      <c r="GD19" s="497"/>
      <c r="GE19" s="497"/>
      <c r="GF19" s="497"/>
      <c r="GG19" s="497"/>
      <c r="GH19" s="497"/>
      <c r="GI19" s="497"/>
      <c r="GJ19" s="497"/>
      <c r="GK19" s="497"/>
      <c r="GL19" s="497"/>
      <c r="GM19" s="497"/>
      <c r="GN19" s="497"/>
      <c r="GO19" s="497"/>
      <c r="GP19" s="497"/>
      <c r="GQ19" s="497"/>
      <c r="GR19" s="497"/>
      <c r="GS19" s="497"/>
      <c r="GT19" s="497"/>
      <c r="GU19" s="497"/>
      <c r="GV19" s="497"/>
      <c r="GW19" s="497"/>
      <c r="GX19" s="497"/>
      <c r="GY19" s="497"/>
      <c r="GZ19" s="497"/>
      <c r="HA19" s="497"/>
      <c r="HB19" s="497"/>
      <c r="HC19" s="497"/>
      <c r="HD19" s="497"/>
      <c r="HE19" s="497"/>
      <c r="HF19" s="497"/>
      <c r="HG19" s="497"/>
      <c r="HH19" s="497"/>
      <c r="HI19" s="497"/>
      <c r="HJ19" s="497"/>
      <c r="HK19" s="497"/>
      <c r="HL19" s="497"/>
      <c r="HM19" s="497"/>
      <c r="HN19" s="497"/>
      <c r="HO19" s="497"/>
      <c r="HP19" s="497"/>
      <c r="HQ19" s="497"/>
      <c r="HR19" s="497"/>
      <c r="HS19" s="497"/>
      <c r="HT19" s="497"/>
      <c r="HU19" s="497"/>
      <c r="HV19" s="497"/>
      <c r="HW19" s="497"/>
      <c r="HX19" s="497"/>
      <c r="HY19" s="497"/>
      <c r="HZ19" s="497"/>
      <c r="IA19" s="497"/>
      <c r="IB19" s="497"/>
      <c r="IC19" s="497"/>
      <c r="ID19" s="497"/>
      <c r="IE19" s="497"/>
      <c r="IF19" s="497"/>
      <c r="IG19" s="497"/>
      <c r="IH19" s="497"/>
      <c r="II19" s="497"/>
      <c r="IJ19" s="497"/>
      <c r="IK19" s="497"/>
      <c r="IL19" s="497"/>
      <c r="IM19" s="497"/>
      <c r="IN19" s="497"/>
      <c r="IO19" s="497"/>
      <c r="IP19" s="497"/>
      <c r="IQ19" s="497"/>
      <c r="IR19" s="497"/>
      <c r="IS19" s="497"/>
      <c r="IT19" s="497"/>
      <c r="IU19" s="497"/>
      <c r="IV19" s="497"/>
      <c r="IW19" s="497"/>
    </row>
    <row r="20" customFormat="false" ht="12.75" hidden="false" customHeight="true" outlineLevel="0" collapsed="false">
      <c r="A20" s="498"/>
      <c r="C20" s="498"/>
      <c r="E20" s="497"/>
      <c r="G20" s="499"/>
      <c r="H20" s="475"/>
      <c r="I20" s="500"/>
      <c r="K20" s="500"/>
      <c r="M20" s="501" t="n">
        <f aca="false">N20/1000</f>
        <v>0</v>
      </c>
      <c r="O20" s="497"/>
      <c r="P20" s="497"/>
      <c r="Q20" s="497"/>
      <c r="R20" s="497"/>
      <c r="S20" s="497"/>
      <c r="T20" s="497"/>
      <c r="U20" s="497"/>
      <c r="V20" s="497"/>
      <c r="W20" s="497"/>
      <c r="X20" s="497"/>
      <c r="Y20" s="497"/>
      <c r="Z20" s="497"/>
      <c r="AA20" s="497"/>
      <c r="AB20" s="497"/>
      <c r="AC20" s="497"/>
      <c r="AD20" s="497"/>
      <c r="AE20" s="497"/>
      <c r="AF20" s="497"/>
      <c r="AG20" s="497"/>
      <c r="AH20" s="497"/>
      <c r="AI20" s="497"/>
      <c r="AJ20" s="497"/>
      <c r="AK20" s="497"/>
      <c r="AL20" s="497"/>
      <c r="AM20" s="497"/>
      <c r="AN20" s="497"/>
      <c r="AO20" s="497"/>
      <c r="AP20" s="497"/>
      <c r="AQ20" s="497"/>
      <c r="AR20" s="497"/>
      <c r="AS20" s="497"/>
      <c r="AT20" s="497"/>
      <c r="AU20" s="497"/>
      <c r="AV20" s="497"/>
      <c r="AW20" s="497"/>
      <c r="AX20" s="497"/>
      <c r="AY20" s="497"/>
      <c r="AZ20" s="497"/>
      <c r="BA20" s="497"/>
      <c r="BB20" s="497"/>
      <c r="BC20" s="497"/>
      <c r="BD20" s="497"/>
      <c r="BE20" s="497"/>
      <c r="BF20" s="497"/>
      <c r="BG20" s="497"/>
      <c r="BH20" s="497"/>
      <c r="BI20" s="497"/>
      <c r="BJ20" s="497"/>
      <c r="BK20" s="497"/>
      <c r="BL20" s="497"/>
      <c r="BM20" s="497"/>
      <c r="BN20" s="497"/>
      <c r="BO20" s="497"/>
      <c r="BP20" s="497"/>
      <c r="BQ20" s="497"/>
      <c r="BR20" s="497"/>
      <c r="BS20" s="497"/>
      <c r="BT20" s="497"/>
      <c r="BU20" s="497"/>
      <c r="BV20" s="497"/>
      <c r="BW20" s="497"/>
      <c r="BX20" s="497"/>
      <c r="BY20" s="497"/>
      <c r="BZ20" s="497"/>
      <c r="CA20" s="497"/>
      <c r="CB20" s="497"/>
      <c r="CC20" s="497"/>
      <c r="CD20" s="497"/>
      <c r="CE20" s="497"/>
      <c r="CF20" s="497"/>
      <c r="CG20" s="497"/>
      <c r="CH20" s="497"/>
      <c r="CI20" s="497"/>
      <c r="CJ20" s="497"/>
      <c r="CK20" s="497"/>
      <c r="CL20" s="497"/>
      <c r="CM20" s="497"/>
      <c r="CN20" s="497"/>
      <c r="CO20" s="497"/>
      <c r="CP20" s="497"/>
      <c r="CQ20" s="497"/>
      <c r="CR20" s="497"/>
      <c r="CS20" s="497"/>
      <c r="CT20" s="497"/>
      <c r="CU20" s="497"/>
      <c r="CV20" s="497"/>
      <c r="CW20" s="497"/>
      <c r="CX20" s="497"/>
      <c r="CY20" s="497"/>
      <c r="CZ20" s="497"/>
      <c r="DA20" s="497"/>
      <c r="DB20" s="497"/>
      <c r="DC20" s="497"/>
      <c r="DD20" s="497"/>
      <c r="DE20" s="497"/>
      <c r="DF20" s="497"/>
      <c r="DG20" s="497"/>
      <c r="DH20" s="497"/>
      <c r="DI20" s="497"/>
      <c r="DJ20" s="497"/>
      <c r="DK20" s="497"/>
      <c r="DL20" s="497"/>
      <c r="DM20" s="497"/>
      <c r="DN20" s="497"/>
      <c r="DO20" s="497"/>
      <c r="DP20" s="497"/>
      <c r="DQ20" s="497"/>
      <c r="DR20" s="497"/>
      <c r="DS20" s="497"/>
      <c r="DT20" s="497"/>
      <c r="DU20" s="497"/>
      <c r="DV20" s="497"/>
      <c r="DW20" s="497"/>
      <c r="DX20" s="497"/>
      <c r="DY20" s="497"/>
      <c r="DZ20" s="497"/>
      <c r="EA20" s="497"/>
      <c r="EB20" s="497"/>
      <c r="EC20" s="497"/>
      <c r="ED20" s="497"/>
      <c r="EE20" s="497"/>
      <c r="EF20" s="497"/>
      <c r="EG20" s="497"/>
      <c r="EH20" s="497"/>
      <c r="EI20" s="497"/>
      <c r="EJ20" s="497"/>
      <c r="EK20" s="497"/>
      <c r="EL20" s="497"/>
      <c r="EM20" s="497"/>
      <c r="EN20" s="497"/>
      <c r="EO20" s="497"/>
      <c r="EP20" s="497"/>
      <c r="EQ20" s="497"/>
      <c r="ER20" s="497"/>
      <c r="ES20" s="497"/>
      <c r="ET20" s="497"/>
      <c r="EU20" s="497"/>
      <c r="EV20" s="497"/>
      <c r="EW20" s="497"/>
      <c r="EX20" s="497"/>
      <c r="EY20" s="497"/>
      <c r="EZ20" s="497"/>
      <c r="FA20" s="497"/>
      <c r="FB20" s="497"/>
      <c r="FC20" s="497"/>
      <c r="FD20" s="497"/>
      <c r="FE20" s="497"/>
      <c r="FF20" s="497"/>
      <c r="FG20" s="497"/>
      <c r="FH20" s="497"/>
      <c r="FI20" s="497"/>
      <c r="FJ20" s="497"/>
      <c r="FK20" s="497"/>
      <c r="FL20" s="497"/>
      <c r="FM20" s="497"/>
      <c r="FN20" s="497"/>
      <c r="FO20" s="497"/>
      <c r="FP20" s="497"/>
      <c r="FQ20" s="497"/>
      <c r="FR20" s="497"/>
      <c r="FS20" s="497"/>
      <c r="FT20" s="497"/>
      <c r="FU20" s="497"/>
      <c r="FV20" s="497"/>
      <c r="FW20" s="497"/>
      <c r="FX20" s="497"/>
      <c r="FY20" s="497"/>
      <c r="FZ20" s="497"/>
      <c r="GA20" s="497"/>
      <c r="GB20" s="497"/>
      <c r="GC20" s="497"/>
      <c r="GD20" s="497"/>
      <c r="GE20" s="497"/>
      <c r="GF20" s="497"/>
      <c r="GG20" s="497"/>
      <c r="GH20" s="497"/>
      <c r="GI20" s="497"/>
      <c r="GJ20" s="497"/>
      <c r="GK20" s="497"/>
      <c r="GL20" s="497"/>
      <c r="GM20" s="497"/>
      <c r="GN20" s="497"/>
      <c r="GO20" s="497"/>
      <c r="GP20" s="497"/>
      <c r="GQ20" s="497"/>
      <c r="GR20" s="497"/>
      <c r="GS20" s="497"/>
      <c r="GT20" s="497"/>
      <c r="GU20" s="497"/>
      <c r="GV20" s="497"/>
      <c r="GW20" s="497"/>
      <c r="GX20" s="497"/>
      <c r="GY20" s="497"/>
      <c r="GZ20" s="497"/>
      <c r="HA20" s="497"/>
      <c r="HB20" s="497"/>
      <c r="HC20" s="497"/>
      <c r="HD20" s="497"/>
      <c r="HE20" s="497"/>
      <c r="HF20" s="497"/>
      <c r="HG20" s="497"/>
      <c r="HH20" s="497"/>
      <c r="HI20" s="497"/>
      <c r="HJ20" s="497"/>
      <c r="HK20" s="497"/>
      <c r="HL20" s="497"/>
      <c r="HM20" s="497"/>
      <c r="HN20" s="497"/>
      <c r="HO20" s="497"/>
      <c r="HP20" s="497"/>
      <c r="HQ20" s="497"/>
      <c r="HR20" s="497"/>
      <c r="HS20" s="497"/>
      <c r="HT20" s="497"/>
      <c r="HU20" s="497"/>
      <c r="HV20" s="497"/>
      <c r="HW20" s="497"/>
      <c r="HX20" s="497"/>
      <c r="HY20" s="497"/>
      <c r="HZ20" s="497"/>
      <c r="IA20" s="497"/>
      <c r="IB20" s="497"/>
      <c r="IC20" s="497"/>
      <c r="ID20" s="497"/>
      <c r="IE20" s="497"/>
      <c r="IF20" s="497"/>
      <c r="IG20" s="497"/>
      <c r="IH20" s="497"/>
      <c r="II20" s="497"/>
      <c r="IJ20" s="497"/>
      <c r="IK20" s="497"/>
      <c r="IL20" s="497"/>
      <c r="IM20" s="497"/>
      <c r="IN20" s="497"/>
      <c r="IO20" s="497"/>
      <c r="IP20" s="497"/>
      <c r="IQ20" s="497"/>
      <c r="IR20" s="497"/>
      <c r="IS20" s="497"/>
      <c r="IT20" s="497"/>
      <c r="IU20" s="497"/>
      <c r="IV20" s="497"/>
      <c r="IW20" s="497"/>
    </row>
    <row r="21" customFormat="false" ht="12.75" hidden="false" customHeight="true" outlineLevel="0" collapsed="false">
      <c r="A21" s="498"/>
      <c r="C21" s="498"/>
      <c r="E21" s="497"/>
      <c r="G21" s="499"/>
      <c r="H21" s="475"/>
      <c r="I21" s="500"/>
      <c r="K21" s="500"/>
      <c r="M21" s="501" t="n">
        <f aca="false">N21/1000</f>
        <v>0</v>
      </c>
      <c r="O21" s="497"/>
      <c r="P21" s="497"/>
      <c r="Q21" s="497"/>
      <c r="R21" s="497"/>
      <c r="S21" s="497"/>
      <c r="T21" s="497"/>
      <c r="U21" s="497"/>
      <c r="V21" s="497"/>
      <c r="W21" s="497"/>
      <c r="X21" s="497"/>
      <c r="Y21" s="497"/>
      <c r="Z21" s="497"/>
      <c r="AA21" s="497"/>
      <c r="AB21" s="497"/>
      <c r="AC21" s="497"/>
      <c r="AD21" s="497"/>
      <c r="AE21" s="497"/>
      <c r="AF21" s="497"/>
      <c r="AG21" s="497"/>
      <c r="AH21" s="497"/>
      <c r="AI21" s="497"/>
      <c r="AJ21" s="497"/>
      <c r="AK21" s="497"/>
      <c r="AL21" s="497"/>
      <c r="AM21" s="497"/>
      <c r="AN21" s="497"/>
      <c r="AO21" s="497"/>
      <c r="AP21" s="497"/>
      <c r="AQ21" s="497"/>
      <c r="AR21" s="497"/>
      <c r="AS21" s="497"/>
      <c r="AT21" s="497"/>
      <c r="AU21" s="497"/>
      <c r="AV21" s="497"/>
      <c r="AW21" s="497"/>
      <c r="AX21" s="497"/>
      <c r="AY21" s="497"/>
      <c r="AZ21" s="497"/>
      <c r="BA21" s="497"/>
      <c r="BB21" s="497"/>
      <c r="BC21" s="497"/>
      <c r="BD21" s="497"/>
      <c r="BE21" s="497"/>
      <c r="BF21" s="497"/>
      <c r="BG21" s="497"/>
      <c r="BH21" s="497"/>
      <c r="BI21" s="497"/>
      <c r="BJ21" s="497"/>
      <c r="BK21" s="497"/>
      <c r="BL21" s="497"/>
      <c r="BM21" s="497"/>
      <c r="BN21" s="497"/>
      <c r="BO21" s="497"/>
      <c r="BP21" s="497"/>
      <c r="BQ21" s="497"/>
      <c r="BR21" s="497"/>
      <c r="BS21" s="497"/>
      <c r="BT21" s="497"/>
      <c r="BU21" s="497"/>
      <c r="BV21" s="497"/>
      <c r="BW21" s="497"/>
      <c r="BX21" s="497"/>
      <c r="BY21" s="497"/>
      <c r="BZ21" s="497"/>
      <c r="CA21" s="497"/>
      <c r="CB21" s="497"/>
      <c r="CC21" s="497"/>
      <c r="CD21" s="497"/>
      <c r="CE21" s="497"/>
      <c r="CF21" s="497"/>
      <c r="CG21" s="497"/>
      <c r="CH21" s="497"/>
      <c r="CI21" s="497"/>
      <c r="CJ21" s="497"/>
      <c r="CK21" s="497"/>
      <c r="CL21" s="497"/>
      <c r="CM21" s="497"/>
      <c r="CN21" s="497"/>
      <c r="CO21" s="497"/>
      <c r="CP21" s="497"/>
      <c r="CQ21" s="497"/>
      <c r="CR21" s="497"/>
      <c r="CS21" s="497"/>
      <c r="CT21" s="497"/>
      <c r="CU21" s="497"/>
      <c r="CV21" s="497"/>
      <c r="CW21" s="497"/>
      <c r="CX21" s="497"/>
      <c r="CY21" s="497"/>
      <c r="CZ21" s="497"/>
      <c r="DA21" s="497"/>
      <c r="DB21" s="497"/>
      <c r="DC21" s="497"/>
      <c r="DD21" s="497"/>
      <c r="DE21" s="497"/>
      <c r="DF21" s="497"/>
      <c r="DG21" s="497"/>
      <c r="DH21" s="497"/>
      <c r="DI21" s="497"/>
      <c r="DJ21" s="497"/>
      <c r="DK21" s="497"/>
      <c r="DL21" s="497"/>
      <c r="DM21" s="497"/>
      <c r="DN21" s="497"/>
      <c r="DO21" s="497"/>
      <c r="DP21" s="497"/>
      <c r="DQ21" s="497"/>
      <c r="DR21" s="497"/>
      <c r="DS21" s="497"/>
      <c r="DT21" s="497"/>
      <c r="DU21" s="497"/>
      <c r="DV21" s="497"/>
      <c r="DW21" s="497"/>
      <c r="DX21" s="497"/>
      <c r="DY21" s="497"/>
      <c r="DZ21" s="497"/>
      <c r="EA21" s="497"/>
      <c r="EB21" s="497"/>
      <c r="EC21" s="497"/>
      <c r="ED21" s="497"/>
      <c r="EE21" s="497"/>
      <c r="EF21" s="497"/>
      <c r="EG21" s="497"/>
      <c r="EH21" s="497"/>
      <c r="EI21" s="497"/>
      <c r="EJ21" s="497"/>
      <c r="EK21" s="497"/>
      <c r="EL21" s="497"/>
      <c r="EM21" s="497"/>
      <c r="EN21" s="497"/>
      <c r="EO21" s="497"/>
      <c r="EP21" s="497"/>
      <c r="EQ21" s="497"/>
      <c r="ER21" s="497"/>
      <c r="ES21" s="497"/>
      <c r="ET21" s="497"/>
      <c r="EU21" s="497"/>
      <c r="EV21" s="497"/>
      <c r="EW21" s="497"/>
      <c r="EX21" s="497"/>
      <c r="EY21" s="497"/>
      <c r="EZ21" s="497"/>
      <c r="FA21" s="497"/>
      <c r="FB21" s="497"/>
      <c r="FC21" s="497"/>
      <c r="FD21" s="497"/>
      <c r="FE21" s="497"/>
      <c r="FF21" s="497"/>
      <c r="FG21" s="497"/>
      <c r="FH21" s="497"/>
      <c r="FI21" s="497"/>
      <c r="FJ21" s="497"/>
      <c r="FK21" s="497"/>
      <c r="FL21" s="497"/>
      <c r="FM21" s="497"/>
      <c r="FN21" s="497"/>
      <c r="FO21" s="497"/>
      <c r="FP21" s="497"/>
      <c r="FQ21" s="497"/>
      <c r="FR21" s="497"/>
      <c r="FS21" s="497"/>
      <c r="FT21" s="497"/>
      <c r="FU21" s="497"/>
      <c r="FV21" s="497"/>
      <c r="FW21" s="497"/>
      <c r="FX21" s="497"/>
      <c r="FY21" s="497"/>
      <c r="FZ21" s="497"/>
      <c r="GA21" s="497"/>
      <c r="GB21" s="497"/>
      <c r="GC21" s="497"/>
      <c r="GD21" s="497"/>
      <c r="GE21" s="497"/>
      <c r="GF21" s="497"/>
      <c r="GG21" s="497"/>
      <c r="GH21" s="497"/>
      <c r="GI21" s="497"/>
      <c r="GJ21" s="497"/>
      <c r="GK21" s="497"/>
      <c r="GL21" s="497"/>
      <c r="GM21" s="497"/>
      <c r="GN21" s="497"/>
      <c r="GO21" s="497"/>
      <c r="GP21" s="497"/>
      <c r="GQ21" s="497"/>
      <c r="GR21" s="497"/>
      <c r="GS21" s="497"/>
      <c r="GT21" s="497"/>
      <c r="GU21" s="497"/>
      <c r="GV21" s="497"/>
      <c r="GW21" s="497"/>
      <c r="GX21" s="497"/>
      <c r="GY21" s="497"/>
      <c r="GZ21" s="497"/>
      <c r="HA21" s="497"/>
      <c r="HB21" s="497"/>
      <c r="HC21" s="497"/>
      <c r="HD21" s="497"/>
      <c r="HE21" s="497"/>
      <c r="HF21" s="497"/>
      <c r="HG21" s="497"/>
      <c r="HH21" s="497"/>
      <c r="HI21" s="497"/>
      <c r="HJ21" s="497"/>
      <c r="HK21" s="497"/>
      <c r="HL21" s="497"/>
      <c r="HM21" s="497"/>
      <c r="HN21" s="497"/>
      <c r="HO21" s="497"/>
      <c r="HP21" s="497"/>
      <c r="HQ21" s="497"/>
      <c r="HR21" s="497"/>
      <c r="HS21" s="497"/>
      <c r="HT21" s="497"/>
      <c r="HU21" s="497"/>
      <c r="HV21" s="497"/>
      <c r="HW21" s="497"/>
      <c r="HX21" s="497"/>
      <c r="HY21" s="497"/>
      <c r="HZ21" s="497"/>
      <c r="IA21" s="497"/>
      <c r="IB21" s="497"/>
      <c r="IC21" s="497"/>
      <c r="ID21" s="497"/>
      <c r="IE21" s="497"/>
      <c r="IF21" s="497"/>
      <c r="IG21" s="497"/>
      <c r="IH21" s="497"/>
      <c r="II21" s="497"/>
      <c r="IJ21" s="497"/>
      <c r="IK21" s="497"/>
      <c r="IL21" s="497"/>
      <c r="IM21" s="497"/>
      <c r="IN21" s="497"/>
      <c r="IO21" s="497"/>
      <c r="IP21" s="497"/>
      <c r="IQ21" s="497"/>
      <c r="IR21" s="497"/>
      <c r="IS21" s="497"/>
      <c r="IT21" s="497"/>
      <c r="IU21" s="497"/>
      <c r="IV21" s="497"/>
      <c r="IW21" s="497"/>
    </row>
    <row r="22" customFormat="false" ht="12.75" hidden="false" customHeight="true" outlineLevel="0" collapsed="false">
      <c r="A22" s="498"/>
      <c r="C22" s="498"/>
      <c r="E22" s="497"/>
      <c r="G22" s="499"/>
      <c r="H22" s="475"/>
      <c r="I22" s="500"/>
      <c r="K22" s="500"/>
      <c r="M22" s="501" t="n">
        <f aca="false">N22/1000</f>
        <v>0</v>
      </c>
      <c r="O22" s="497"/>
      <c r="P22" s="497"/>
      <c r="Q22" s="497"/>
      <c r="R22" s="497"/>
      <c r="S22" s="497"/>
      <c r="T22" s="497"/>
      <c r="U22" s="497"/>
      <c r="V22" s="497"/>
      <c r="W22" s="497"/>
      <c r="X22" s="497"/>
      <c r="Y22" s="497"/>
      <c r="Z22" s="497"/>
      <c r="AA22" s="497"/>
      <c r="AB22" s="497"/>
      <c r="AC22" s="497"/>
      <c r="AD22" s="497"/>
      <c r="AE22" s="497"/>
      <c r="AF22" s="497"/>
      <c r="AG22" s="497"/>
      <c r="AH22" s="497"/>
      <c r="AI22" s="497"/>
      <c r="AJ22" s="497"/>
      <c r="AK22" s="497"/>
      <c r="AL22" s="497"/>
      <c r="AM22" s="497"/>
      <c r="AN22" s="497"/>
      <c r="AO22" s="497"/>
      <c r="AP22" s="497"/>
      <c r="AQ22" s="497"/>
      <c r="AR22" s="497"/>
      <c r="AS22" s="497"/>
      <c r="AT22" s="497"/>
      <c r="AU22" s="497"/>
      <c r="AV22" s="497"/>
      <c r="AW22" s="497"/>
      <c r="AX22" s="497"/>
      <c r="AY22" s="497"/>
      <c r="AZ22" s="497"/>
      <c r="BA22" s="497"/>
      <c r="BB22" s="497"/>
      <c r="BC22" s="497"/>
      <c r="BD22" s="497"/>
      <c r="BE22" s="497"/>
      <c r="BF22" s="497"/>
      <c r="BG22" s="497"/>
      <c r="BH22" s="497"/>
      <c r="BI22" s="497"/>
      <c r="BJ22" s="497"/>
      <c r="BK22" s="497"/>
      <c r="BL22" s="497"/>
      <c r="BM22" s="497"/>
      <c r="BN22" s="497"/>
      <c r="BO22" s="497"/>
      <c r="BP22" s="497"/>
      <c r="BQ22" s="497"/>
      <c r="BR22" s="497"/>
      <c r="BS22" s="497"/>
      <c r="BT22" s="497"/>
      <c r="BU22" s="497"/>
      <c r="BV22" s="497"/>
      <c r="BW22" s="497"/>
      <c r="BX22" s="497"/>
      <c r="BY22" s="497"/>
      <c r="BZ22" s="497"/>
      <c r="CA22" s="497"/>
      <c r="CB22" s="497"/>
      <c r="CC22" s="497"/>
      <c r="CD22" s="497"/>
      <c r="CE22" s="497"/>
      <c r="CF22" s="497"/>
      <c r="CG22" s="497"/>
      <c r="CH22" s="497"/>
      <c r="CI22" s="497"/>
      <c r="CJ22" s="497"/>
      <c r="CK22" s="497"/>
      <c r="CL22" s="497"/>
      <c r="CM22" s="497"/>
      <c r="CN22" s="497"/>
      <c r="CO22" s="497"/>
      <c r="CP22" s="497"/>
      <c r="CQ22" s="497"/>
      <c r="CR22" s="497"/>
      <c r="CS22" s="497"/>
      <c r="CT22" s="497"/>
      <c r="CU22" s="497"/>
      <c r="CV22" s="497"/>
      <c r="CW22" s="497"/>
      <c r="CX22" s="497"/>
      <c r="CY22" s="497"/>
      <c r="CZ22" s="497"/>
      <c r="DA22" s="497"/>
      <c r="DB22" s="497"/>
      <c r="DC22" s="497"/>
      <c r="DD22" s="497"/>
      <c r="DE22" s="497"/>
      <c r="DF22" s="497"/>
      <c r="DG22" s="497"/>
      <c r="DH22" s="497"/>
      <c r="DI22" s="497"/>
      <c r="DJ22" s="497"/>
      <c r="DK22" s="497"/>
      <c r="DL22" s="497"/>
      <c r="DM22" s="497"/>
      <c r="DN22" s="497"/>
      <c r="DO22" s="497"/>
      <c r="DP22" s="497"/>
      <c r="DQ22" s="497"/>
      <c r="DR22" s="497"/>
      <c r="DS22" s="497"/>
      <c r="DT22" s="497"/>
      <c r="DU22" s="497"/>
      <c r="DV22" s="497"/>
      <c r="DW22" s="497"/>
      <c r="DX22" s="497"/>
      <c r="DY22" s="497"/>
      <c r="DZ22" s="497"/>
      <c r="EA22" s="497"/>
      <c r="EB22" s="497"/>
      <c r="EC22" s="497"/>
      <c r="ED22" s="497"/>
      <c r="EE22" s="497"/>
      <c r="EF22" s="497"/>
      <c r="EG22" s="497"/>
      <c r="EH22" s="497"/>
      <c r="EI22" s="497"/>
      <c r="EJ22" s="497"/>
      <c r="EK22" s="497"/>
      <c r="EL22" s="497"/>
      <c r="EM22" s="497"/>
      <c r="EN22" s="497"/>
      <c r="EO22" s="497"/>
      <c r="EP22" s="497"/>
      <c r="EQ22" s="497"/>
      <c r="ER22" s="497"/>
      <c r="ES22" s="497"/>
      <c r="ET22" s="497"/>
      <c r="EU22" s="497"/>
      <c r="EV22" s="497"/>
      <c r="EW22" s="497"/>
      <c r="EX22" s="497"/>
      <c r="EY22" s="497"/>
      <c r="EZ22" s="497"/>
      <c r="FA22" s="497"/>
      <c r="FB22" s="497"/>
      <c r="FC22" s="497"/>
      <c r="FD22" s="497"/>
      <c r="FE22" s="497"/>
      <c r="FF22" s="497"/>
      <c r="FG22" s="497"/>
      <c r="FH22" s="497"/>
      <c r="FI22" s="497"/>
      <c r="FJ22" s="497"/>
      <c r="FK22" s="497"/>
      <c r="FL22" s="497"/>
      <c r="FM22" s="497"/>
      <c r="FN22" s="497"/>
      <c r="FO22" s="497"/>
      <c r="FP22" s="497"/>
      <c r="FQ22" s="497"/>
      <c r="FR22" s="497"/>
      <c r="FS22" s="497"/>
      <c r="FT22" s="497"/>
      <c r="FU22" s="497"/>
      <c r="FV22" s="497"/>
      <c r="FW22" s="497"/>
      <c r="FX22" s="497"/>
      <c r="FY22" s="497"/>
      <c r="FZ22" s="497"/>
      <c r="GA22" s="497"/>
      <c r="GB22" s="497"/>
      <c r="GC22" s="497"/>
      <c r="GD22" s="497"/>
      <c r="GE22" s="497"/>
      <c r="GF22" s="497"/>
      <c r="GG22" s="497"/>
      <c r="GH22" s="497"/>
      <c r="GI22" s="497"/>
      <c r="GJ22" s="497"/>
      <c r="GK22" s="497"/>
      <c r="GL22" s="497"/>
      <c r="GM22" s="497"/>
      <c r="GN22" s="497"/>
      <c r="GO22" s="497"/>
      <c r="GP22" s="497"/>
      <c r="GQ22" s="497"/>
      <c r="GR22" s="497"/>
      <c r="GS22" s="497"/>
      <c r="GT22" s="497"/>
      <c r="GU22" s="497"/>
      <c r="GV22" s="497"/>
      <c r="GW22" s="497"/>
      <c r="GX22" s="497"/>
      <c r="GY22" s="497"/>
      <c r="GZ22" s="497"/>
      <c r="HA22" s="497"/>
      <c r="HB22" s="497"/>
      <c r="HC22" s="497"/>
      <c r="HD22" s="497"/>
      <c r="HE22" s="497"/>
      <c r="HF22" s="497"/>
      <c r="HG22" s="497"/>
      <c r="HH22" s="497"/>
      <c r="HI22" s="497"/>
      <c r="HJ22" s="497"/>
      <c r="HK22" s="497"/>
      <c r="HL22" s="497"/>
      <c r="HM22" s="497"/>
      <c r="HN22" s="497"/>
      <c r="HO22" s="497"/>
      <c r="HP22" s="497"/>
      <c r="HQ22" s="497"/>
      <c r="HR22" s="497"/>
      <c r="HS22" s="497"/>
      <c r="HT22" s="497"/>
      <c r="HU22" s="497"/>
      <c r="HV22" s="497"/>
      <c r="HW22" s="497"/>
      <c r="HX22" s="497"/>
      <c r="HY22" s="497"/>
      <c r="HZ22" s="497"/>
      <c r="IA22" s="497"/>
      <c r="IB22" s="497"/>
      <c r="IC22" s="497"/>
      <c r="ID22" s="497"/>
      <c r="IE22" s="497"/>
      <c r="IF22" s="497"/>
      <c r="IG22" s="497"/>
      <c r="IH22" s="497"/>
      <c r="II22" s="497"/>
      <c r="IJ22" s="497"/>
      <c r="IK22" s="497"/>
      <c r="IL22" s="497"/>
      <c r="IM22" s="497"/>
      <c r="IN22" s="497"/>
      <c r="IO22" s="497"/>
      <c r="IP22" s="497"/>
      <c r="IQ22" s="497"/>
      <c r="IR22" s="497"/>
      <c r="IS22" s="497"/>
      <c r="IT22" s="497"/>
      <c r="IU22" s="497"/>
      <c r="IV22" s="497"/>
      <c r="IW22" s="497"/>
    </row>
    <row r="23" customFormat="false" ht="12.75" hidden="false" customHeight="true" outlineLevel="0" collapsed="false">
      <c r="A23" s="498"/>
      <c r="C23" s="498"/>
      <c r="E23" s="497"/>
      <c r="G23" s="499"/>
      <c r="H23" s="475"/>
      <c r="I23" s="500"/>
      <c r="K23" s="500"/>
      <c r="M23" s="501" t="n">
        <f aca="false">N23/1000</f>
        <v>0</v>
      </c>
      <c r="O23" s="497"/>
      <c r="P23" s="497"/>
      <c r="Q23" s="497"/>
      <c r="R23" s="497"/>
      <c r="S23" s="497"/>
      <c r="T23" s="497"/>
      <c r="U23" s="497"/>
      <c r="V23" s="497"/>
      <c r="W23" s="497"/>
      <c r="X23" s="497"/>
      <c r="Y23" s="497"/>
      <c r="Z23" s="497"/>
      <c r="AA23" s="497"/>
      <c r="AB23" s="497"/>
      <c r="AC23" s="497"/>
      <c r="AD23" s="497"/>
      <c r="AE23" s="497"/>
      <c r="AF23" s="497"/>
      <c r="AG23" s="497"/>
      <c r="AH23" s="497"/>
      <c r="AI23" s="497"/>
      <c r="AJ23" s="497"/>
      <c r="AK23" s="497"/>
      <c r="AL23" s="497"/>
      <c r="AM23" s="497"/>
      <c r="AN23" s="497"/>
      <c r="AO23" s="497"/>
      <c r="AP23" s="497"/>
      <c r="AQ23" s="497"/>
      <c r="AR23" s="497"/>
      <c r="AS23" s="497"/>
      <c r="AT23" s="497"/>
      <c r="AU23" s="497"/>
      <c r="AV23" s="497"/>
      <c r="AW23" s="497"/>
      <c r="AX23" s="497"/>
      <c r="AY23" s="497"/>
      <c r="AZ23" s="497"/>
      <c r="BA23" s="497"/>
      <c r="BB23" s="497"/>
      <c r="BC23" s="497"/>
      <c r="BD23" s="497"/>
      <c r="BE23" s="497"/>
      <c r="BF23" s="497"/>
      <c r="BG23" s="497"/>
      <c r="BH23" s="497"/>
      <c r="BI23" s="497"/>
      <c r="BJ23" s="497"/>
      <c r="BK23" s="497"/>
      <c r="BL23" s="497"/>
      <c r="BM23" s="497"/>
      <c r="BN23" s="497"/>
      <c r="BO23" s="497"/>
      <c r="BP23" s="497"/>
      <c r="BQ23" s="497"/>
      <c r="BR23" s="497"/>
      <c r="BS23" s="497"/>
      <c r="BT23" s="497"/>
      <c r="BU23" s="497"/>
      <c r="BV23" s="497"/>
      <c r="BW23" s="497"/>
      <c r="BX23" s="497"/>
      <c r="BY23" s="497"/>
      <c r="BZ23" s="497"/>
      <c r="CA23" s="497"/>
      <c r="CB23" s="497"/>
      <c r="CC23" s="497"/>
      <c r="CD23" s="497"/>
      <c r="CE23" s="497"/>
      <c r="CF23" s="497"/>
      <c r="CG23" s="497"/>
      <c r="CH23" s="497"/>
      <c r="CI23" s="497"/>
      <c r="CJ23" s="497"/>
      <c r="CK23" s="497"/>
      <c r="CL23" s="497"/>
      <c r="CM23" s="497"/>
      <c r="CN23" s="497"/>
      <c r="CO23" s="497"/>
      <c r="CP23" s="497"/>
      <c r="CQ23" s="497"/>
      <c r="CR23" s="497"/>
      <c r="CS23" s="497"/>
      <c r="CT23" s="497"/>
      <c r="CU23" s="497"/>
      <c r="CV23" s="497"/>
      <c r="CW23" s="497"/>
      <c r="CX23" s="497"/>
      <c r="CY23" s="497"/>
      <c r="CZ23" s="497"/>
      <c r="DA23" s="497"/>
      <c r="DB23" s="497"/>
      <c r="DC23" s="497"/>
      <c r="DD23" s="497"/>
      <c r="DE23" s="497"/>
      <c r="DF23" s="497"/>
      <c r="DG23" s="497"/>
      <c r="DH23" s="497"/>
      <c r="DI23" s="497"/>
      <c r="DJ23" s="497"/>
      <c r="DK23" s="497"/>
      <c r="DL23" s="497"/>
      <c r="DM23" s="497"/>
      <c r="DN23" s="497"/>
      <c r="DO23" s="497"/>
      <c r="DP23" s="497"/>
      <c r="DQ23" s="497"/>
      <c r="DR23" s="497"/>
      <c r="DS23" s="497"/>
      <c r="DT23" s="497"/>
      <c r="DU23" s="497"/>
      <c r="DV23" s="497"/>
      <c r="DW23" s="497"/>
      <c r="DX23" s="497"/>
      <c r="DY23" s="497"/>
      <c r="DZ23" s="497"/>
      <c r="EA23" s="497"/>
      <c r="EB23" s="497"/>
      <c r="EC23" s="497"/>
      <c r="ED23" s="497"/>
      <c r="EE23" s="497"/>
      <c r="EF23" s="497"/>
      <c r="EG23" s="497"/>
      <c r="EH23" s="497"/>
      <c r="EI23" s="497"/>
      <c r="EJ23" s="497"/>
      <c r="EK23" s="497"/>
      <c r="EL23" s="497"/>
      <c r="EM23" s="497"/>
      <c r="EN23" s="497"/>
      <c r="EO23" s="497"/>
      <c r="EP23" s="497"/>
      <c r="EQ23" s="497"/>
      <c r="ER23" s="497"/>
      <c r="ES23" s="497"/>
      <c r="ET23" s="497"/>
      <c r="EU23" s="497"/>
      <c r="EV23" s="497"/>
      <c r="EW23" s="497"/>
      <c r="EX23" s="497"/>
      <c r="EY23" s="497"/>
      <c r="EZ23" s="497"/>
      <c r="FA23" s="497"/>
      <c r="FB23" s="497"/>
      <c r="FC23" s="497"/>
      <c r="FD23" s="497"/>
      <c r="FE23" s="497"/>
      <c r="FF23" s="497"/>
      <c r="FG23" s="497"/>
      <c r="FH23" s="497"/>
      <c r="FI23" s="497"/>
      <c r="FJ23" s="497"/>
      <c r="FK23" s="497"/>
      <c r="FL23" s="497"/>
      <c r="FM23" s="497"/>
      <c r="FN23" s="497"/>
      <c r="FO23" s="497"/>
      <c r="FP23" s="497"/>
      <c r="FQ23" s="497"/>
      <c r="FR23" s="497"/>
      <c r="FS23" s="497"/>
      <c r="FT23" s="497"/>
      <c r="FU23" s="497"/>
      <c r="FV23" s="497"/>
      <c r="FW23" s="497"/>
      <c r="FX23" s="497"/>
      <c r="FY23" s="497"/>
      <c r="FZ23" s="497"/>
      <c r="GA23" s="497"/>
      <c r="GB23" s="497"/>
      <c r="GC23" s="497"/>
      <c r="GD23" s="497"/>
      <c r="GE23" s="497"/>
      <c r="GF23" s="497"/>
      <c r="GG23" s="497"/>
      <c r="GH23" s="497"/>
      <c r="GI23" s="497"/>
      <c r="GJ23" s="497"/>
      <c r="GK23" s="497"/>
      <c r="GL23" s="497"/>
      <c r="GM23" s="497"/>
      <c r="GN23" s="497"/>
      <c r="GO23" s="497"/>
      <c r="GP23" s="497"/>
      <c r="GQ23" s="497"/>
      <c r="GR23" s="497"/>
      <c r="GS23" s="497"/>
      <c r="GT23" s="497"/>
      <c r="GU23" s="497"/>
      <c r="GV23" s="497"/>
      <c r="GW23" s="497"/>
      <c r="GX23" s="497"/>
      <c r="GY23" s="497"/>
      <c r="GZ23" s="497"/>
      <c r="HA23" s="497"/>
      <c r="HB23" s="497"/>
      <c r="HC23" s="497"/>
      <c r="HD23" s="497"/>
      <c r="HE23" s="497"/>
      <c r="HF23" s="497"/>
      <c r="HG23" s="497"/>
      <c r="HH23" s="497"/>
      <c r="HI23" s="497"/>
      <c r="HJ23" s="497"/>
      <c r="HK23" s="497"/>
      <c r="HL23" s="497"/>
      <c r="HM23" s="497"/>
      <c r="HN23" s="497"/>
      <c r="HO23" s="497"/>
      <c r="HP23" s="497"/>
      <c r="HQ23" s="497"/>
      <c r="HR23" s="497"/>
      <c r="HS23" s="497"/>
      <c r="HT23" s="497"/>
      <c r="HU23" s="497"/>
      <c r="HV23" s="497"/>
      <c r="HW23" s="497"/>
      <c r="HX23" s="497"/>
      <c r="HY23" s="497"/>
      <c r="HZ23" s="497"/>
      <c r="IA23" s="497"/>
      <c r="IB23" s="497"/>
      <c r="IC23" s="497"/>
      <c r="ID23" s="497"/>
      <c r="IE23" s="497"/>
      <c r="IF23" s="497"/>
      <c r="IG23" s="497"/>
      <c r="IH23" s="497"/>
      <c r="II23" s="497"/>
      <c r="IJ23" s="497"/>
      <c r="IK23" s="497"/>
      <c r="IL23" s="497"/>
      <c r="IM23" s="497"/>
      <c r="IN23" s="497"/>
      <c r="IO23" s="497"/>
      <c r="IP23" s="497"/>
      <c r="IQ23" s="497"/>
      <c r="IR23" s="497"/>
      <c r="IS23" s="497"/>
      <c r="IT23" s="497"/>
      <c r="IU23" s="497"/>
      <c r="IV23" s="497"/>
      <c r="IW23" s="497"/>
    </row>
    <row r="24" customFormat="false" ht="12.75" hidden="false" customHeight="true" outlineLevel="0" collapsed="false">
      <c r="A24" s="498"/>
      <c r="C24" s="498"/>
      <c r="E24" s="497"/>
      <c r="G24" s="499"/>
      <c r="I24" s="500"/>
      <c r="K24" s="500"/>
      <c r="M24" s="501" t="n">
        <f aca="false">N24/1000</f>
        <v>0</v>
      </c>
      <c r="O24" s="497"/>
      <c r="P24" s="497"/>
      <c r="Q24" s="497"/>
      <c r="R24" s="497"/>
      <c r="S24" s="497"/>
      <c r="T24" s="497"/>
      <c r="U24" s="497"/>
      <c r="V24" s="497"/>
      <c r="W24" s="497"/>
      <c r="X24" s="497"/>
      <c r="Y24" s="497"/>
      <c r="Z24" s="497"/>
      <c r="AA24" s="497"/>
      <c r="AB24" s="497"/>
      <c r="AC24" s="497"/>
      <c r="AD24" s="497"/>
      <c r="AE24" s="497"/>
      <c r="AF24" s="497"/>
      <c r="AG24" s="497"/>
      <c r="AH24" s="497"/>
      <c r="AI24" s="497"/>
      <c r="AJ24" s="497"/>
      <c r="AK24" s="497"/>
      <c r="AL24" s="497"/>
      <c r="AM24" s="497"/>
      <c r="AN24" s="497"/>
      <c r="AO24" s="497"/>
      <c r="AP24" s="497"/>
      <c r="AQ24" s="497"/>
      <c r="AR24" s="497"/>
      <c r="AS24" s="497"/>
      <c r="AT24" s="497"/>
      <c r="AU24" s="497"/>
      <c r="AV24" s="497"/>
      <c r="AW24" s="497"/>
      <c r="AX24" s="497"/>
      <c r="AY24" s="497"/>
      <c r="AZ24" s="497"/>
      <c r="BA24" s="497"/>
      <c r="BB24" s="497"/>
      <c r="BC24" s="497"/>
      <c r="BD24" s="497"/>
      <c r="BE24" s="497"/>
      <c r="BF24" s="497"/>
      <c r="BG24" s="497"/>
      <c r="BH24" s="497"/>
      <c r="BI24" s="497"/>
      <c r="BJ24" s="497"/>
      <c r="BK24" s="497"/>
      <c r="BL24" s="497"/>
      <c r="BM24" s="497"/>
      <c r="BN24" s="497"/>
      <c r="BO24" s="497"/>
      <c r="BP24" s="497"/>
      <c r="BQ24" s="497"/>
      <c r="BR24" s="497"/>
      <c r="BS24" s="497"/>
      <c r="BT24" s="497"/>
      <c r="BU24" s="497"/>
      <c r="BV24" s="497"/>
      <c r="BW24" s="497"/>
      <c r="BX24" s="497"/>
      <c r="BY24" s="497"/>
      <c r="BZ24" s="497"/>
      <c r="CA24" s="497"/>
      <c r="CB24" s="497"/>
      <c r="CC24" s="497"/>
      <c r="CD24" s="497"/>
      <c r="CE24" s="497"/>
      <c r="CF24" s="497"/>
      <c r="CG24" s="497"/>
      <c r="CH24" s="497"/>
      <c r="CI24" s="497"/>
      <c r="CJ24" s="497"/>
      <c r="CK24" s="497"/>
      <c r="CL24" s="497"/>
      <c r="CM24" s="497"/>
      <c r="CN24" s="497"/>
      <c r="CO24" s="497"/>
      <c r="CP24" s="497"/>
      <c r="CQ24" s="497"/>
      <c r="CR24" s="497"/>
      <c r="CS24" s="497"/>
      <c r="CT24" s="497"/>
      <c r="CU24" s="497"/>
      <c r="CV24" s="497"/>
      <c r="CW24" s="497"/>
      <c r="CX24" s="497"/>
      <c r="CY24" s="497"/>
      <c r="CZ24" s="497"/>
      <c r="DA24" s="497"/>
      <c r="DB24" s="497"/>
      <c r="DC24" s="497"/>
      <c r="DD24" s="497"/>
      <c r="DE24" s="497"/>
      <c r="DF24" s="497"/>
      <c r="DG24" s="497"/>
      <c r="DH24" s="497"/>
      <c r="DI24" s="497"/>
      <c r="DJ24" s="497"/>
      <c r="DK24" s="497"/>
      <c r="DL24" s="497"/>
      <c r="DM24" s="497"/>
      <c r="DN24" s="497"/>
      <c r="DO24" s="497"/>
      <c r="DP24" s="497"/>
      <c r="DQ24" s="497"/>
      <c r="DR24" s="497"/>
      <c r="DS24" s="497"/>
      <c r="DT24" s="497"/>
      <c r="DU24" s="497"/>
      <c r="DV24" s="497"/>
      <c r="DW24" s="497"/>
      <c r="DX24" s="497"/>
      <c r="DY24" s="497"/>
      <c r="DZ24" s="497"/>
      <c r="EA24" s="497"/>
      <c r="EB24" s="497"/>
      <c r="EC24" s="497"/>
      <c r="ED24" s="497"/>
      <c r="EE24" s="497"/>
      <c r="EF24" s="497"/>
      <c r="EG24" s="497"/>
      <c r="EH24" s="497"/>
      <c r="EI24" s="497"/>
      <c r="EJ24" s="497"/>
      <c r="EK24" s="497"/>
      <c r="EL24" s="497"/>
      <c r="EM24" s="497"/>
      <c r="EN24" s="497"/>
      <c r="EO24" s="497"/>
      <c r="EP24" s="497"/>
      <c r="EQ24" s="497"/>
      <c r="ER24" s="497"/>
      <c r="ES24" s="497"/>
      <c r="ET24" s="497"/>
      <c r="EU24" s="497"/>
      <c r="EV24" s="497"/>
      <c r="EW24" s="497"/>
      <c r="EX24" s="497"/>
      <c r="EY24" s="497"/>
      <c r="EZ24" s="497"/>
      <c r="FA24" s="497"/>
      <c r="FB24" s="497"/>
      <c r="FC24" s="497"/>
      <c r="FD24" s="497"/>
      <c r="FE24" s="497"/>
      <c r="FF24" s="497"/>
      <c r="FG24" s="497"/>
      <c r="FH24" s="497"/>
      <c r="FI24" s="497"/>
      <c r="FJ24" s="497"/>
      <c r="FK24" s="497"/>
      <c r="FL24" s="497"/>
      <c r="FM24" s="497"/>
      <c r="FN24" s="497"/>
      <c r="FO24" s="497"/>
      <c r="FP24" s="497"/>
      <c r="FQ24" s="497"/>
      <c r="FR24" s="497"/>
      <c r="FS24" s="497"/>
      <c r="FT24" s="497"/>
      <c r="FU24" s="497"/>
      <c r="FV24" s="497"/>
      <c r="FW24" s="497"/>
      <c r="FX24" s="497"/>
      <c r="FY24" s="497"/>
      <c r="FZ24" s="497"/>
      <c r="GA24" s="497"/>
      <c r="GB24" s="497"/>
      <c r="GC24" s="497"/>
      <c r="GD24" s="497"/>
      <c r="GE24" s="497"/>
      <c r="GF24" s="497"/>
      <c r="GG24" s="497"/>
      <c r="GH24" s="497"/>
      <c r="GI24" s="497"/>
      <c r="GJ24" s="497"/>
      <c r="GK24" s="497"/>
      <c r="GL24" s="497"/>
      <c r="GM24" s="497"/>
      <c r="GN24" s="497"/>
      <c r="GO24" s="497"/>
      <c r="GP24" s="497"/>
      <c r="GQ24" s="497"/>
      <c r="GR24" s="497"/>
      <c r="GS24" s="497"/>
      <c r="GT24" s="497"/>
      <c r="GU24" s="497"/>
      <c r="GV24" s="497"/>
      <c r="GW24" s="497"/>
      <c r="GX24" s="497"/>
      <c r="GY24" s="497"/>
      <c r="GZ24" s="497"/>
      <c r="HA24" s="497"/>
      <c r="HB24" s="497"/>
      <c r="HC24" s="497"/>
      <c r="HD24" s="497"/>
      <c r="HE24" s="497"/>
      <c r="HF24" s="497"/>
      <c r="HG24" s="497"/>
      <c r="HH24" s="497"/>
      <c r="HI24" s="497"/>
      <c r="HJ24" s="497"/>
      <c r="HK24" s="497"/>
      <c r="HL24" s="497"/>
      <c r="HM24" s="497"/>
      <c r="HN24" s="497"/>
      <c r="HO24" s="497"/>
      <c r="HP24" s="497"/>
      <c r="HQ24" s="497"/>
      <c r="HR24" s="497"/>
      <c r="HS24" s="497"/>
      <c r="HT24" s="497"/>
      <c r="HU24" s="497"/>
      <c r="HV24" s="497"/>
      <c r="HW24" s="497"/>
      <c r="HX24" s="497"/>
      <c r="HY24" s="497"/>
      <c r="HZ24" s="497"/>
      <c r="IA24" s="497"/>
      <c r="IB24" s="497"/>
      <c r="IC24" s="497"/>
      <c r="ID24" s="497"/>
      <c r="IE24" s="497"/>
      <c r="IF24" s="497"/>
      <c r="IG24" s="497"/>
      <c r="IH24" s="497"/>
      <c r="II24" s="497"/>
      <c r="IJ24" s="497"/>
      <c r="IK24" s="497"/>
      <c r="IL24" s="497"/>
      <c r="IM24" s="497"/>
      <c r="IN24" s="497"/>
      <c r="IO24" s="497"/>
      <c r="IP24" s="497"/>
      <c r="IQ24" s="497"/>
      <c r="IR24" s="497"/>
      <c r="IS24" s="497"/>
      <c r="IT24" s="497"/>
      <c r="IU24" s="497"/>
      <c r="IV24" s="497"/>
      <c r="IW24" s="497"/>
    </row>
    <row r="25" customFormat="false" ht="12.75" hidden="false" customHeight="true" outlineLevel="0" collapsed="false">
      <c r="A25" s="498"/>
      <c r="C25" s="498"/>
      <c r="E25" s="497"/>
      <c r="G25" s="499"/>
      <c r="I25" s="500"/>
      <c r="K25" s="500"/>
      <c r="M25" s="501" t="n">
        <f aca="false">N25/1000</f>
        <v>0</v>
      </c>
      <c r="O25" s="497"/>
      <c r="P25" s="497"/>
      <c r="Q25" s="497"/>
      <c r="R25" s="497"/>
      <c r="S25" s="497"/>
      <c r="T25" s="497"/>
      <c r="U25" s="497"/>
      <c r="V25" s="497"/>
      <c r="W25" s="497"/>
      <c r="X25" s="497"/>
      <c r="Y25" s="497"/>
      <c r="Z25" s="497"/>
      <c r="AA25" s="497"/>
      <c r="AB25" s="497"/>
      <c r="AC25" s="497"/>
      <c r="AD25" s="497"/>
      <c r="AE25" s="497"/>
      <c r="AF25" s="497"/>
      <c r="AG25" s="497"/>
      <c r="AH25" s="497"/>
      <c r="AI25" s="497"/>
      <c r="AJ25" s="497"/>
      <c r="AK25" s="497"/>
      <c r="AL25" s="497"/>
      <c r="AM25" s="497"/>
      <c r="AN25" s="497"/>
      <c r="AO25" s="497"/>
      <c r="AP25" s="497"/>
      <c r="AQ25" s="497"/>
      <c r="AR25" s="497"/>
      <c r="AS25" s="497"/>
      <c r="AT25" s="497"/>
      <c r="AU25" s="497"/>
      <c r="AV25" s="497"/>
      <c r="AW25" s="497"/>
      <c r="AX25" s="497"/>
      <c r="AY25" s="497"/>
      <c r="AZ25" s="497"/>
      <c r="BA25" s="497"/>
      <c r="BB25" s="497"/>
      <c r="BC25" s="497"/>
      <c r="BD25" s="497"/>
      <c r="BE25" s="497"/>
      <c r="BF25" s="497"/>
      <c r="BG25" s="497"/>
      <c r="BH25" s="497"/>
      <c r="BI25" s="497"/>
      <c r="BJ25" s="497"/>
      <c r="BK25" s="497"/>
      <c r="BL25" s="497"/>
      <c r="BM25" s="497"/>
      <c r="BN25" s="497"/>
      <c r="BO25" s="497"/>
      <c r="BP25" s="497"/>
      <c r="BQ25" s="497"/>
      <c r="BR25" s="497"/>
      <c r="BS25" s="497"/>
      <c r="BT25" s="497"/>
      <c r="BU25" s="497"/>
      <c r="BV25" s="497"/>
      <c r="BW25" s="497"/>
      <c r="BX25" s="497"/>
      <c r="BY25" s="497"/>
      <c r="BZ25" s="497"/>
      <c r="CA25" s="497"/>
      <c r="CB25" s="497"/>
      <c r="CC25" s="497"/>
      <c r="CD25" s="497"/>
      <c r="CE25" s="497"/>
      <c r="CF25" s="497"/>
      <c r="CG25" s="497"/>
      <c r="CH25" s="497"/>
      <c r="CI25" s="497"/>
      <c r="CJ25" s="497"/>
      <c r="CK25" s="497"/>
      <c r="CL25" s="497"/>
      <c r="CM25" s="497"/>
      <c r="CN25" s="497"/>
      <c r="CO25" s="497"/>
      <c r="CP25" s="497"/>
      <c r="CQ25" s="497"/>
      <c r="CR25" s="497"/>
      <c r="CS25" s="497"/>
      <c r="CT25" s="497"/>
      <c r="CU25" s="497"/>
      <c r="CV25" s="497"/>
      <c r="CW25" s="497"/>
      <c r="CX25" s="497"/>
      <c r="CY25" s="497"/>
      <c r="CZ25" s="497"/>
      <c r="DA25" s="497"/>
      <c r="DB25" s="497"/>
      <c r="DC25" s="497"/>
      <c r="DD25" s="497"/>
      <c r="DE25" s="497"/>
      <c r="DF25" s="497"/>
      <c r="DG25" s="497"/>
      <c r="DH25" s="497"/>
      <c r="DI25" s="497"/>
      <c r="DJ25" s="497"/>
      <c r="DK25" s="497"/>
      <c r="DL25" s="497"/>
      <c r="DM25" s="497"/>
      <c r="DN25" s="497"/>
      <c r="DO25" s="497"/>
      <c r="DP25" s="497"/>
      <c r="DQ25" s="497"/>
      <c r="DR25" s="497"/>
      <c r="DS25" s="497"/>
      <c r="DT25" s="497"/>
      <c r="DU25" s="497"/>
      <c r="DV25" s="497"/>
      <c r="DW25" s="497"/>
      <c r="DX25" s="497"/>
      <c r="DY25" s="497"/>
      <c r="DZ25" s="497"/>
      <c r="EA25" s="497"/>
      <c r="EB25" s="497"/>
      <c r="EC25" s="497"/>
      <c r="ED25" s="497"/>
      <c r="EE25" s="497"/>
      <c r="EF25" s="497"/>
      <c r="EG25" s="497"/>
      <c r="EH25" s="497"/>
      <c r="EI25" s="497"/>
      <c r="EJ25" s="497"/>
      <c r="EK25" s="497"/>
      <c r="EL25" s="497"/>
      <c r="EM25" s="497"/>
      <c r="EN25" s="497"/>
      <c r="EO25" s="497"/>
      <c r="EP25" s="497"/>
      <c r="EQ25" s="497"/>
      <c r="ER25" s="497"/>
      <c r="ES25" s="497"/>
      <c r="ET25" s="497"/>
      <c r="EU25" s="497"/>
      <c r="EV25" s="497"/>
      <c r="EW25" s="497"/>
      <c r="EX25" s="497"/>
      <c r="EY25" s="497"/>
      <c r="EZ25" s="497"/>
      <c r="FA25" s="497"/>
      <c r="FB25" s="497"/>
      <c r="FC25" s="497"/>
      <c r="FD25" s="497"/>
      <c r="FE25" s="497"/>
      <c r="FF25" s="497"/>
      <c r="FG25" s="497"/>
      <c r="FH25" s="497"/>
      <c r="FI25" s="497"/>
      <c r="FJ25" s="497"/>
      <c r="FK25" s="497"/>
      <c r="FL25" s="497"/>
      <c r="FM25" s="497"/>
      <c r="FN25" s="497"/>
      <c r="FO25" s="497"/>
      <c r="FP25" s="497"/>
      <c r="FQ25" s="497"/>
      <c r="FR25" s="497"/>
      <c r="FS25" s="497"/>
      <c r="FT25" s="497"/>
      <c r="FU25" s="497"/>
      <c r="FV25" s="497"/>
      <c r="FW25" s="497"/>
      <c r="FX25" s="497"/>
      <c r="FY25" s="497"/>
      <c r="FZ25" s="497"/>
      <c r="GA25" s="497"/>
      <c r="GB25" s="497"/>
      <c r="GC25" s="497"/>
      <c r="GD25" s="497"/>
      <c r="GE25" s="497"/>
      <c r="GF25" s="497"/>
      <c r="GG25" s="497"/>
      <c r="GH25" s="497"/>
      <c r="GI25" s="497"/>
      <c r="GJ25" s="497"/>
      <c r="GK25" s="497"/>
      <c r="GL25" s="497"/>
      <c r="GM25" s="497"/>
      <c r="GN25" s="497"/>
      <c r="GO25" s="497"/>
      <c r="GP25" s="497"/>
      <c r="GQ25" s="497"/>
      <c r="GR25" s="497"/>
      <c r="GS25" s="497"/>
      <c r="GT25" s="497"/>
      <c r="GU25" s="497"/>
      <c r="GV25" s="497"/>
      <c r="GW25" s="497"/>
      <c r="GX25" s="497"/>
      <c r="GY25" s="497"/>
      <c r="GZ25" s="497"/>
      <c r="HA25" s="497"/>
      <c r="HB25" s="497"/>
      <c r="HC25" s="497"/>
      <c r="HD25" s="497"/>
      <c r="HE25" s="497"/>
      <c r="HF25" s="497"/>
      <c r="HG25" s="497"/>
      <c r="HH25" s="497"/>
      <c r="HI25" s="497"/>
      <c r="HJ25" s="497"/>
      <c r="HK25" s="497"/>
      <c r="HL25" s="497"/>
      <c r="HM25" s="497"/>
      <c r="HN25" s="497"/>
      <c r="HO25" s="497"/>
      <c r="HP25" s="497"/>
      <c r="HQ25" s="497"/>
      <c r="HR25" s="497"/>
      <c r="HS25" s="497"/>
      <c r="HT25" s="497"/>
      <c r="HU25" s="497"/>
      <c r="HV25" s="497"/>
      <c r="HW25" s="497"/>
      <c r="HX25" s="497"/>
      <c r="HY25" s="497"/>
      <c r="HZ25" s="497"/>
      <c r="IA25" s="497"/>
      <c r="IB25" s="497"/>
      <c r="IC25" s="497"/>
      <c r="ID25" s="497"/>
      <c r="IE25" s="497"/>
      <c r="IF25" s="497"/>
      <c r="IG25" s="497"/>
      <c r="IH25" s="497"/>
      <c r="II25" s="497"/>
      <c r="IJ25" s="497"/>
      <c r="IK25" s="497"/>
      <c r="IL25" s="497"/>
      <c r="IM25" s="497"/>
      <c r="IN25" s="497"/>
      <c r="IO25" s="497"/>
      <c r="IP25" s="497"/>
      <c r="IQ25" s="497"/>
      <c r="IR25" s="497"/>
      <c r="IS25" s="497"/>
      <c r="IT25" s="497"/>
      <c r="IU25" s="497"/>
      <c r="IV25" s="497"/>
      <c r="IW25" s="497"/>
    </row>
    <row r="26" customFormat="false" ht="12.75" hidden="false" customHeight="true" outlineLevel="0" collapsed="false">
      <c r="A26" s="498"/>
      <c r="C26" s="498"/>
      <c r="E26" s="497"/>
      <c r="G26" s="499"/>
      <c r="I26" s="500"/>
      <c r="K26" s="500"/>
      <c r="M26" s="501" t="n">
        <f aca="false">N26/1000</f>
        <v>0</v>
      </c>
      <c r="O26" s="497"/>
      <c r="P26" s="497"/>
      <c r="Q26" s="497"/>
      <c r="R26" s="497"/>
      <c r="S26" s="497"/>
      <c r="T26" s="497"/>
      <c r="U26" s="497"/>
      <c r="V26" s="497"/>
      <c r="W26" s="497"/>
      <c r="X26" s="497"/>
      <c r="Y26" s="497"/>
      <c r="Z26" s="497"/>
      <c r="AA26" s="497"/>
      <c r="AB26" s="497"/>
      <c r="AC26" s="497"/>
      <c r="AD26" s="497"/>
      <c r="AE26" s="497"/>
      <c r="AF26" s="497"/>
      <c r="AG26" s="497"/>
      <c r="AH26" s="497"/>
      <c r="AI26" s="497"/>
      <c r="AJ26" s="497"/>
      <c r="AK26" s="497"/>
      <c r="AL26" s="497"/>
      <c r="AM26" s="497"/>
      <c r="AN26" s="497"/>
      <c r="AO26" s="497"/>
      <c r="AP26" s="497"/>
      <c r="AQ26" s="497"/>
      <c r="AR26" s="497"/>
      <c r="AS26" s="497"/>
      <c r="AT26" s="497"/>
      <c r="AU26" s="497"/>
      <c r="AV26" s="497"/>
      <c r="AW26" s="497"/>
      <c r="AX26" s="497"/>
      <c r="AY26" s="497"/>
      <c r="AZ26" s="497"/>
      <c r="BA26" s="497"/>
      <c r="BB26" s="497"/>
      <c r="BC26" s="497"/>
      <c r="BD26" s="497"/>
      <c r="BE26" s="497"/>
      <c r="BF26" s="497"/>
      <c r="BG26" s="497"/>
      <c r="BH26" s="497"/>
      <c r="BI26" s="497"/>
      <c r="BJ26" s="497"/>
      <c r="BK26" s="497"/>
      <c r="BL26" s="497"/>
      <c r="BM26" s="497"/>
      <c r="BN26" s="497"/>
      <c r="BO26" s="497"/>
      <c r="BP26" s="497"/>
      <c r="BQ26" s="497"/>
      <c r="BR26" s="497"/>
      <c r="BS26" s="497"/>
      <c r="BT26" s="497"/>
      <c r="BU26" s="497"/>
      <c r="BV26" s="497"/>
      <c r="BW26" s="497"/>
      <c r="BX26" s="497"/>
      <c r="BY26" s="497"/>
      <c r="BZ26" s="497"/>
      <c r="CA26" s="497"/>
      <c r="CB26" s="497"/>
      <c r="CC26" s="497"/>
      <c r="CD26" s="497"/>
      <c r="CE26" s="497"/>
      <c r="CF26" s="497"/>
      <c r="CG26" s="497"/>
      <c r="CH26" s="497"/>
      <c r="CI26" s="497"/>
      <c r="CJ26" s="497"/>
      <c r="CK26" s="497"/>
      <c r="CL26" s="497"/>
      <c r="CM26" s="497"/>
      <c r="CN26" s="497"/>
      <c r="CO26" s="497"/>
      <c r="CP26" s="497"/>
      <c r="CQ26" s="497"/>
      <c r="CR26" s="497"/>
      <c r="CS26" s="497"/>
      <c r="CT26" s="497"/>
      <c r="CU26" s="497"/>
      <c r="CV26" s="497"/>
      <c r="CW26" s="497"/>
      <c r="CX26" s="497"/>
      <c r="CY26" s="497"/>
      <c r="CZ26" s="497"/>
      <c r="DA26" s="497"/>
      <c r="DB26" s="497"/>
      <c r="DC26" s="497"/>
      <c r="DD26" s="497"/>
      <c r="DE26" s="497"/>
      <c r="DF26" s="497"/>
      <c r="DG26" s="497"/>
      <c r="DH26" s="497"/>
      <c r="DI26" s="497"/>
      <c r="DJ26" s="497"/>
      <c r="DK26" s="497"/>
      <c r="DL26" s="497"/>
      <c r="DM26" s="497"/>
      <c r="DN26" s="497"/>
      <c r="DO26" s="497"/>
      <c r="DP26" s="497"/>
      <c r="DQ26" s="497"/>
      <c r="DR26" s="497"/>
      <c r="DS26" s="497"/>
      <c r="DT26" s="497"/>
      <c r="DU26" s="497"/>
      <c r="DV26" s="497"/>
      <c r="DW26" s="497"/>
      <c r="DX26" s="497"/>
      <c r="DY26" s="497"/>
      <c r="DZ26" s="497"/>
      <c r="EA26" s="497"/>
      <c r="EB26" s="497"/>
      <c r="EC26" s="497"/>
      <c r="ED26" s="497"/>
      <c r="EE26" s="497"/>
      <c r="EF26" s="497"/>
      <c r="EG26" s="497"/>
      <c r="EH26" s="497"/>
      <c r="EI26" s="497"/>
      <c r="EJ26" s="497"/>
      <c r="EK26" s="497"/>
      <c r="EL26" s="497"/>
      <c r="EM26" s="497"/>
      <c r="EN26" s="497"/>
      <c r="EO26" s="497"/>
      <c r="EP26" s="497"/>
      <c r="EQ26" s="497"/>
      <c r="ER26" s="497"/>
      <c r="ES26" s="497"/>
      <c r="ET26" s="497"/>
      <c r="EU26" s="497"/>
      <c r="EV26" s="497"/>
      <c r="EW26" s="497"/>
      <c r="EX26" s="497"/>
      <c r="EY26" s="497"/>
      <c r="EZ26" s="497"/>
      <c r="FA26" s="497"/>
      <c r="FB26" s="497"/>
      <c r="FC26" s="497"/>
      <c r="FD26" s="497"/>
      <c r="FE26" s="497"/>
      <c r="FF26" s="497"/>
      <c r="FG26" s="497"/>
      <c r="FH26" s="497"/>
      <c r="FI26" s="497"/>
      <c r="FJ26" s="497"/>
      <c r="FK26" s="497"/>
      <c r="FL26" s="497"/>
      <c r="FM26" s="497"/>
      <c r="FN26" s="497"/>
      <c r="FO26" s="497"/>
      <c r="FP26" s="497"/>
      <c r="FQ26" s="497"/>
      <c r="FR26" s="497"/>
      <c r="FS26" s="497"/>
      <c r="FT26" s="497"/>
      <c r="FU26" s="497"/>
      <c r="FV26" s="497"/>
      <c r="FW26" s="497"/>
      <c r="FX26" s="497"/>
      <c r="FY26" s="497"/>
      <c r="FZ26" s="497"/>
      <c r="GA26" s="497"/>
      <c r="GB26" s="497"/>
      <c r="GC26" s="497"/>
      <c r="GD26" s="497"/>
      <c r="GE26" s="497"/>
      <c r="GF26" s="497"/>
      <c r="GG26" s="497"/>
      <c r="GH26" s="497"/>
      <c r="GI26" s="497"/>
      <c r="GJ26" s="497"/>
      <c r="GK26" s="497"/>
      <c r="GL26" s="497"/>
      <c r="GM26" s="497"/>
      <c r="GN26" s="497"/>
      <c r="GO26" s="497"/>
      <c r="GP26" s="497"/>
      <c r="GQ26" s="497"/>
      <c r="GR26" s="497"/>
      <c r="GS26" s="497"/>
      <c r="GT26" s="497"/>
      <c r="GU26" s="497"/>
      <c r="GV26" s="497"/>
      <c r="GW26" s="497"/>
      <c r="GX26" s="497"/>
      <c r="GY26" s="497"/>
      <c r="GZ26" s="497"/>
      <c r="HA26" s="497"/>
      <c r="HB26" s="497"/>
      <c r="HC26" s="497"/>
      <c r="HD26" s="497"/>
      <c r="HE26" s="497"/>
      <c r="HF26" s="497"/>
      <c r="HG26" s="497"/>
      <c r="HH26" s="497"/>
      <c r="HI26" s="497"/>
      <c r="HJ26" s="497"/>
      <c r="HK26" s="497"/>
      <c r="HL26" s="497"/>
      <c r="HM26" s="497"/>
      <c r="HN26" s="497"/>
      <c r="HO26" s="497"/>
      <c r="HP26" s="497"/>
      <c r="HQ26" s="497"/>
      <c r="HR26" s="497"/>
      <c r="HS26" s="497"/>
      <c r="HT26" s="497"/>
      <c r="HU26" s="497"/>
      <c r="HV26" s="497"/>
      <c r="HW26" s="497"/>
      <c r="HX26" s="497"/>
      <c r="HY26" s="497"/>
      <c r="HZ26" s="497"/>
      <c r="IA26" s="497"/>
      <c r="IB26" s="497"/>
      <c r="IC26" s="497"/>
      <c r="ID26" s="497"/>
      <c r="IE26" s="497"/>
      <c r="IF26" s="497"/>
      <c r="IG26" s="497"/>
      <c r="IH26" s="497"/>
      <c r="II26" s="497"/>
      <c r="IJ26" s="497"/>
      <c r="IK26" s="497"/>
      <c r="IL26" s="497"/>
      <c r="IM26" s="497"/>
      <c r="IN26" s="497"/>
      <c r="IO26" s="497"/>
      <c r="IP26" s="497"/>
      <c r="IQ26" s="497"/>
      <c r="IR26" s="497"/>
      <c r="IS26" s="497"/>
      <c r="IT26" s="497"/>
      <c r="IU26" s="497"/>
      <c r="IV26" s="497"/>
      <c r="IW26" s="497"/>
    </row>
    <row r="27" customFormat="false" ht="12.75" hidden="false" customHeight="true" outlineLevel="0" collapsed="false">
      <c r="A27" s="498"/>
      <c r="C27" s="498"/>
      <c r="E27" s="497"/>
      <c r="G27" s="499"/>
      <c r="I27" s="500"/>
      <c r="K27" s="500"/>
      <c r="M27" s="501" t="n">
        <f aca="false">N27/1000</f>
        <v>0</v>
      </c>
      <c r="O27" s="497"/>
      <c r="P27" s="497"/>
      <c r="Q27" s="497"/>
      <c r="R27" s="497"/>
      <c r="S27" s="497"/>
      <c r="T27" s="497"/>
      <c r="U27" s="497"/>
      <c r="V27" s="497"/>
      <c r="W27" s="497"/>
      <c r="X27" s="497"/>
      <c r="Y27" s="497"/>
      <c r="Z27" s="497"/>
      <c r="AA27" s="497"/>
      <c r="AB27" s="497"/>
      <c r="AC27" s="497"/>
      <c r="AD27" s="497"/>
      <c r="AE27" s="497"/>
      <c r="AF27" s="497"/>
      <c r="AG27" s="497"/>
      <c r="AH27" s="497"/>
      <c r="AI27" s="497"/>
      <c r="AJ27" s="497"/>
      <c r="AK27" s="497"/>
      <c r="AL27" s="497"/>
      <c r="AM27" s="497"/>
      <c r="AN27" s="497"/>
      <c r="AO27" s="497"/>
      <c r="AP27" s="497"/>
      <c r="AQ27" s="497"/>
      <c r="AR27" s="497"/>
      <c r="AS27" s="497"/>
      <c r="AT27" s="497"/>
      <c r="AU27" s="497"/>
      <c r="AV27" s="497"/>
      <c r="AW27" s="497"/>
      <c r="AX27" s="497"/>
      <c r="AY27" s="497"/>
      <c r="AZ27" s="497"/>
      <c r="BA27" s="497"/>
      <c r="BB27" s="497"/>
      <c r="BC27" s="497"/>
      <c r="BD27" s="497"/>
      <c r="BE27" s="497"/>
      <c r="BF27" s="497"/>
      <c r="BG27" s="497"/>
      <c r="BH27" s="497"/>
      <c r="BI27" s="497"/>
      <c r="BJ27" s="497"/>
      <c r="BK27" s="497"/>
      <c r="BL27" s="497"/>
      <c r="BM27" s="497"/>
      <c r="BN27" s="497"/>
      <c r="BO27" s="497"/>
      <c r="BP27" s="497"/>
      <c r="BQ27" s="497"/>
      <c r="BR27" s="497"/>
      <c r="BS27" s="497"/>
      <c r="BT27" s="497"/>
      <c r="BU27" s="497"/>
      <c r="BV27" s="497"/>
      <c r="BW27" s="497"/>
      <c r="BX27" s="497"/>
      <c r="BY27" s="497"/>
      <c r="BZ27" s="497"/>
      <c r="CA27" s="497"/>
      <c r="CB27" s="497"/>
      <c r="CC27" s="497"/>
      <c r="CD27" s="497"/>
      <c r="CE27" s="497"/>
      <c r="CF27" s="497"/>
      <c r="CG27" s="497"/>
      <c r="CH27" s="497"/>
      <c r="CI27" s="497"/>
      <c r="CJ27" s="497"/>
      <c r="CK27" s="497"/>
      <c r="CL27" s="497"/>
      <c r="CM27" s="497"/>
      <c r="CN27" s="497"/>
      <c r="CO27" s="497"/>
      <c r="CP27" s="497"/>
      <c r="CQ27" s="497"/>
      <c r="CR27" s="497"/>
      <c r="CS27" s="497"/>
      <c r="CT27" s="497"/>
      <c r="CU27" s="497"/>
      <c r="CV27" s="497"/>
      <c r="CW27" s="497"/>
      <c r="CX27" s="497"/>
      <c r="CY27" s="497"/>
      <c r="CZ27" s="497"/>
      <c r="DA27" s="497"/>
      <c r="DB27" s="497"/>
      <c r="DC27" s="497"/>
      <c r="DD27" s="497"/>
      <c r="DE27" s="497"/>
      <c r="DF27" s="497"/>
      <c r="DG27" s="497"/>
      <c r="DH27" s="497"/>
      <c r="DI27" s="497"/>
      <c r="DJ27" s="497"/>
      <c r="DK27" s="497"/>
      <c r="DL27" s="497"/>
      <c r="DM27" s="497"/>
      <c r="DN27" s="497"/>
      <c r="DO27" s="497"/>
      <c r="DP27" s="497"/>
      <c r="DQ27" s="497"/>
      <c r="DR27" s="497"/>
      <c r="DS27" s="497"/>
      <c r="DT27" s="497"/>
      <c r="DU27" s="497"/>
      <c r="DV27" s="497"/>
      <c r="DW27" s="497"/>
      <c r="DX27" s="497"/>
      <c r="DY27" s="497"/>
      <c r="DZ27" s="497"/>
      <c r="EA27" s="497"/>
      <c r="EB27" s="497"/>
      <c r="EC27" s="497"/>
      <c r="ED27" s="497"/>
      <c r="EE27" s="497"/>
      <c r="EF27" s="497"/>
      <c r="EG27" s="497"/>
      <c r="EH27" s="497"/>
      <c r="EI27" s="497"/>
      <c r="EJ27" s="497"/>
      <c r="EK27" s="497"/>
      <c r="EL27" s="497"/>
      <c r="EM27" s="497"/>
      <c r="EN27" s="497"/>
      <c r="EO27" s="497"/>
      <c r="EP27" s="497"/>
      <c r="EQ27" s="497"/>
      <c r="ER27" s="497"/>
      <c r="ES27" s="497"/>
      <c r="ET27" s="497"/>
      <c r="EU27" s="497"/>
      <c r="EV27" s="497"/>
      <c r="EW27" s="497"/>
      <c r="EX27" s="497"/>
      <c r="EY27" s="497"/>
      <c r="EZ27" s="497"/>
      <c r="FA27" s="497"/>
      <c r="FB27" s="497"/>
      <c r="FC27" s="497"/>
      <c r="FD27" s="497"/>
      <c r="FE27" s="497"/>
      <c r="FF27" s="497"/>
      <c r="FG27" s="497"/>
      <c r="FH27" s="497"/>
      <c r="FI27" s="497"/>
      <c r="FJ27" s="497"/>
      <c r="FK27" s="497"/>
      <c r="FL27" s="497"/>
      <c r="FM27" s="497"/>
      <c r="FN27" s="497"/>
      <c r="FO27" s="497"/>
      <c r="FP27" s="497"/>
      <c r="FQ27" s="497"/>
      <c r="FR27" s="497"/>
      <c r="FS27" s="497"/>
      <c r="FT27" s="497"/>
      <c r="FU27" s="497"/>
      <c r="FV27" s="497"/>
      <c r="FW27" s="497"/>
      <c r="FX27" s="497"/>
      <c r="FY27" s="497"/>
      <c r="FZ27" s="497"/>
      <c r="GA27" s="497"/>
      <c r="GB27" s="497"/>
      <c r="GC27" s="497"/>
      <c r="GD27" s="497"/>
      <c r="GE27" s="497"/>
      <c r="GF27" s="497"/>
      <c r="GG27" s="497"/>
      <c r="GH27" s="497"/>
      <c r="GI27" s="497"/>
      <c r="GJ27" s="497"/>
      <c r="GK27" s="497"/>
      <c r="GL27" s="497"/>
      <c r="GM27" s="497"/>
      <c r="GN27" s="497"/>
      <c r="GO27" s="497"/>
      <c r="GP27" s="497"/>
      <c r="GQ27" s="497"/>
      <c r="GR27" s="497"/>
      <c r="GS27" s="497"/>
      <c r="GT27" s="497"/>
      <c r="GU27" s="497"/>
      <c r="GV27" s="497"/>
      <c r="GW27" s="497"/>
      <c r="GX27" s="497"/>
      <c r="GY27" s="497"/>
      <c r="GZ27" s="497"/>
      <c r="HA27" s="497"/>
      <c r="HB27" s="497"/>
      <c r="HC27" s="497"/>
      <c r="HD27" s="497"/>
      <c r="HE27" s="497"/>
      <c r="HF27" s="497"/>
      <c r="HG27" s="497"/>
      <c r="HH27" s="497"/>
      <c r="HI27" s="497"/>
      <c r="HJ27" s="497"/>
      <c r="HK27" s="497"/>
      <c r="HL27" s="497"/>
      <c r="HM27" s="497"/>
      <c r="HN27" s="497"/>
      <c r="HO27" s="497"/>
      <c r="HP27" s="497"/>
      <c r="HQ27" s="497"/>
      <c r="HR27" s="497"/>
      <c r="HS27" s="497"/>
      <c r="HT27" s="497"/>
      <c r="HU27" s="497"/>
      <c r="HV27" s="497"/>
      <c r="HW27" s="497"/>
      <c r="HX27" s="497"/>
      <c r="HY27" s="497"/>
      <c r="HZ27" s="497"/>
      <c r="IA27" s="497"/>
      <c r="IB27" s="497"/>
      <c r="IC27" s="497"/>
      <c r="ID27" s="497"/>
      <c r="IE27" s="497"/>
      <c r="IF27" s="497"/>
      <c r="IG27" s="497"/>
      <c r="IH27" s="497"/>
      <c r="II27" s="497"/>
      <c r="IJ27" s="497"/>
      <c r="IK27" s="497"/>
      <c r="IL27" s="497"/>
      <c r="IM27" s="497"/>
      <c r="IN27" s="497"/>
      <c r="IO27" s="497"/>
      <c r="IP27" s="497"/>
      <c r="IQ27" s="497"/>
      <c r="IR27" s="497"/>
      <c r="IS27" s="497"/>
      <c r="IT27" s="497"/>
      <c r="IU27" s="497"/>
      <c r="IV27" s="497"/>
      <c r="IW27" s="497"/>
    </row>
    <row r="28" customFormat="false" ht="12.75" hidden="false" customHeight="true" outlineLevel="0" collapsed="false">
      <c r="A28" s="498"/>
      <c r="C28" s="498"/>
      <c r="E28" s="497"/>
      <c r="G28" s="499"/>
      <c r="I28" s="500"/>
      <c r="K28" s="500"/>
      <c r="M28" s="501" t="n">
        <f aca="false">N28/1000</f>
        <v>0</v>
      </c>
      <c r="O28" s="497"/>
      <c r="P28" s="497"/>
      <c r="Q28" s="497"/>
      <c r="R28" s="497"/>
      <c r="S28" s="497"/>
      <c r="T28" s="497"/>
      <c r="U28" s="497"/>
      <c r="V28" s="497"/>
      <c r="W28" s="497"/>
      <c r="X28" s="497"/>
      <c r="Y28" s="497"/>
      <c r="Z28" s="497"/>
      <c r="AA28" s="497"/>
      <c r="AB28" s="497"/>
      <c r="AC28" s="497"/>
      <c r="AD28" s="497"/>
      <c r="AE28" s="497"/>
      <c r="AF28" s="497"/>
      <c r="AG28" s="497"/>
      <c r="AH28" s="497"/>
      <c r="AI28" s="497"/>
      <c r="AJ28" s="497"/>
      <c r="AK28" s="497"/>
      <c r="AL28" s="497"/>
      <c r="AM28" s="497"/>
      <c r="AN28" s="497"/>
      <c r="AO28" s="497"/>
      <c r="AP28" s="497"/>
      <c r="AQ28" s="497"/>
      <c r="AR28" s="497"/>
      <c r="AS28" s="497"/>
      <c r="AT28" s="497"/>
      <c r="AU28" s="497"/>
      <c r="AV28" s="497"/>
      <c r="AW28" s="497"/>
      <c r="AX28" s="497"/>
      <c r="AY28" s="497"/>
      <c r="AZ28" s="497"/>
      <c r="BA28" s="497"/>
      <c r="BB28" s="497"/>
      <c r="BC28" s="497"/>
      <c r="BD28" s="497"/>
      <c r="BE28" s="497"/>
      <c r="BF28" s="497"/>
      <c r="BG28" s="497"/>
      <c r="BH28" s="497"/>
      <c r="BI28" s="497"/>
      <c r="BJ28" s="497"/>
      <c r="BK28" s="497"/>
      <c r="BL28" s="497"/>
      <c r="BM28" s="497"/>
      <c r="BN28" s="497"/>
      <c r="BO28" s="497"/>
      <c r="BP28" s="497"/>
      <c r="BQ28" s="497"/>
      <c r="BR28" s="497"/>
      <c r="BS28" s="497"/>
      <c r="BT28" s="497"/>
      <c r="BU28" s="497"/>
      <c r="BV28" s="497"/>
      <c r="BW28" s="497"/>
      <c r="BX28" s="497"/>
      <c r="BY28" s="497"/>
      <c r="BZ28" s="497"/>
      <c r="CA28" s="497"/>
      <c r="CB28" s="497"/>
      <c r="CC28" s="497"/>
      <c r="CD28" s="497"/>
      <c r="CE28" s="497"/>
      <c r="CF28" s="497"/>
      <c r="CG28" s="497"/>
      <c r="CH28" s="497"/>
      <c r="CI28" s="497"/>
      <c r="CJ28" s="497"/>
      <c r="CK28" s="497"/>
      <c r="CL28" s="497"/>
      <c r="CM28" s="497"/>
      <c r="CN28" s="497"/>
      <c r="CO28" s="497"/>
      <c r="CP28" s="497"/>
      <c r="CQ28" s="497"/>
      <c r="CR28" s="497"/>
      <c r="CS28" s="497"/>
      <c r="CT28" s="497"/>
      <c r="CU28" s="497"/>
      <c r="CV28" s="497"/>
      <c r="CW28" s="497"/>
      <c r="CX28" s="497"/>
      <c r="CY28" s="497"/>
      <c r="CZ28" s="497"/>
      <c r="DA28" s="497"/>
      <c r="DB28" s="497"/>
      <c r="DC28" s="497"/>
      <c r="DD28" s="497"/>
      <c r="DE28" s="497"/>
      <c r="DF28" s="497"/>
      <c r="DG28" s="497"/>
      <c r="DH28" s="497"/>
      <c r="DI28" s="497"/>
      <c r="DJ28" s="497"/>
      <c r="DK28" s="497"/>
      <c r="DL28" s="497"/>
      <c r="DM28" s="497"/>
      <c r="DN28" s="497"/>
      <c r="DO28" s="497"/>
      <c r="DP28" s="497"/>
      <c r="DQ28" s="497"/>
      <c r="DR28" s="497"/>
      <c r="DS28" s="497"/>
      <c r="DT28" s="497"/>
      <c r="DU28" s="497"/>
      <c r="DV28" s="497"/>
      <c r="DW28" s="497"/>
      <c r="DX28" s="497"/>
      <c r="DY28" s="497"/>
      <c r="DZ28" s="497"/>
      <c r="EA28" s="497"/>
      <c r="EB28" s="497"/>
      <c r="EC28" s="497"/>
      <c r="ED28" s="497"/>
      <c r="EE28" s="497"/>
      <c r="EF28" s="497"/>
      <c r="EG28" s="497"/>
      <c r="EH28" s="497"/>
      <c r="EI28" s="497"/>
      <c r="EJ28" s="497"/>
      <c r="EK28" s="497"/>
      <c r="EL28" s="497"/>
      <c r="EM28" s="497"/>
      <c r="EN28" s="497"/>
      <c r="EO28" s="497"/>
      <c r="EP28" s="497"/>
      <c r="EQ28" s="497"/>
      <c r="ER28" s="497"/>
      <c r="ES28" s="497"/>
      <c r="ET28" s="497"/>
      <c r="EU28" s="497"/>
      <c r="EV28" s="497"/>
      <c r="EW28" s="497"/>
      <c r="EX28" s="497"/>
      <c r="EY28" s="497"/>
      <c r="EZ28" s="497"/>
      <c r="FA28" s="497"/>
      <c r="FB28" s="497"/>
      <c r="FC28" s="497"/>
      <c r="FD28" s="497"/>
      <c r="FE28" s="497"/>
      <c r="FF28" s="497"/>
      <c r="FG28" s="497"/>
      <c r="FH28" s="497"/>
      <c r="FI28" s="497"/>
      <c r="FJ28" s="497"/>
      <c r="FK28" s="497"/>
      <c r="FL28" s="497"/>
      <c r="FM28" s="497"/>
      <c r="FN28" s="497"/>
      <c r="FO28" s="497"/>
      <c r="FP28" s="497"/>
      <c r="FQ28" s="497"/>
      <c r="FR28" s="497"/>
      <c r="FS28" s="497"/>
      <c r="FT28" s="497"/>
      <c r="FU28" s="497"/>
      <c r="FV28" s="497"/>
      <c r="FW28" s="497"/>
      <c r="FX28" s="497"/>
      <c r="FY28" s="497"/>
      <c r="FZ28" s="497"/>
      <c r="GA28" s="497"/>
      <c r="GB28" s="497"/>
      <c r="GC28" s="497"/>
      <c r="GD28" s="497"/>
      <c r="GE28" s="497"/>
      <c r="GF28" s="497"/>
      <c r="GG28" s="497"/>
      <c r="GH28" s="497"/>
      <c r="GI28" s="497"/>
      <c r="GJ28" s="497"/>
      <c r="GK28" s="497"/>
      <c r="GL28" s="497"/>
      <c r="GM28" s="497"/>
      <c r="GN28" s="497"/>
      <c r="GO28" s="497"/>
      <c r="GP28" s="497"/>
      <c r="GQ28" s="497"/>
      <c r="GR28" s="497"/>
      <c r="GS28" s="497"/>
      <c r="GT28" s="497"/>
      <c r="GU28" s="497"/>
      <c r="GV28" s="497"/>
      <c r="GW28" s="497"/>
      <c r="GX28" s="497"/>
      <c r="GY28" s="497"/>
      <c r="GZ28" s="497"/>
      <c r="HA28" s="497"/>
      <c r="HB28" s="497"/>
      <c r="HC28" s="497"/>
      <c r="HD28" s="497"/>
      <c r="HE28" s="497"/>
      <c r="HF28" s="497"/>
      <c r="HG28" s="497"/>
      <c r="HH28" s="497"/>
      <c r="HI28" s="497"/>
      <c r="HJ28" s="497"/>
      <c r="HK28" s="497"/>
      <c r="HL28" s="497"/>
      <c r="HM28" s="497"/>
      <c r="HN28" s="497"/>
      <c r="HO28" s="497"/>
      <c r="HP28" s="497"/>
      <c r="HQ28" s="497"/>
      <c r="HR28" s="497"/>
      <c r="HS28" s="497"/>
      <c r="HT28" s="497"/>
      <c r="HU28" s="497"/>
      <c r="HV28" s="497"/>
      <c r="HW28" s="497"/>
      <c r="HX28" s="497"/>
      <c r="HY28" s="497"/>
      <c r="HZ28" s="497"/>
      <c r="IA28" s="497"/>
      <c r="IB28" s="497"/>
      <c r="IC28" s="497"/>
      <c r="ID28" s="497"/>
      <c r="IE28" s="497"/>
      <c r="IF28" s="497"/>
      <c r="IG28" s="497"/>
      <c r="IH28" s="497"/>
      <c r="II28" s="497"/>
      <c r="IJ28" s="497"/>
      <c r="IK28" s="497"/>
      <c r="IL28" s="497"/>
      <c r="IM28" s="497"/>
      <c r="IN28" s="497"/>
      <c r="IO28" s="497"/>
      <c r="IP28" s="497"/>
      <c r="IQ28" s="497"/>
      <c r="IR28" s="497"/>
      <c r="IS28" s="497"/>
      <c r="IT28" s="497"/>
      <c r="IU28" s="497"/>
      <c r="IV28" s="497"/>
      <c r="IW28" s="497"/>
    </row>
    <row r="29" customFormat="false" ht="12.75" hidden="false" customHeight="true" outlineLevel="0" collapsed="false">
      <c r="A29" s="498"/>
      <c r="C29" s="498"/>
      <c r="E29" s="497"/>
      <c r="G29" s="499"/>
      <c r="I29" s="500"/>
      <c r="K29" s="500"/>
      <c r="M29" s="501" t="n">
        <f aca="false">N29/1000</f>
        <v>0</v>
      </c>
      <c r="O29" s="497"/>
      <c r="P29" s="497"/>
      <c r="Q29" s="497"/>
      <c r="R29" s="497"/>
      <c r="S29" s="497"/>
      <c r="T29" s="497"/>
      <c r="U29" s="497"/>
      <c r="V29" s="497"/>
      <c r="W29" s="497"/>
      <c r="X29" s="497"/>
      <c r="Y29" s="497"/>
      <c r="Z29" s="497"/>
      <c r="AA29" s="497"/>
      <c r="AB29" s="497"/>
      <c r="AC29" s="497"/>
      <c r="AD29" s="497"/>
      <c r="AE29" s="497"/>
      <c r="AF29" s="497"/>
      <c r="AG29" s="497"/>
      <c r="AH29" s="497"/>
      <c r="AI29" s="497"/>
      <c r="AJ29" s="497"/>
      <c r="AK29" s="497"/>
      <c r="AL29" s="497"/>
      <c r="AM29" s="497"/>
      <c r="AN29" s="497"/>
      <c r="AO29" s="497"/>
      <c r="AP29" s="497"/>
      <c r="AQ29" s="497"/>
      <c r="AR29" s="497"/>
      <c r="AS29" s="497"/>
      <c r="AT29" s="497"/>
      <c r="AU29" s="497"/>
      <c r="AV29" s="497"/>
      <c r="AW29" s="497"/>
      <c r="AX29" s="497"/>
      <c r="AY29" s="497"/>
      <c r="AZ29" s="497"/>
      <c r="BA29" s="497"/>
      <c r="BB29" s="497"/>
      <c r="BC29" s="497"/>
      <c r="BD29" s="497"/>
      <c r="BE29" s="497"/>
      <c r="BF29" s="497"/>
      <c r="BG29" s="497"/>
      <c r="BH29" s="497"/>
      <c r="BI29" s="497"/>
      <c r="BJ29" s="497"/>
      <c r="BK29" s="497"/>
      <c r="BL29" s="497"/>
      <c r="BM29" s="497"/>
      <c r="BN29" s="497"/>
      <c r="BO29" s="497"/>
      <c r="BP29" s="497"/>
      <c r="BQ29" s="497"/>
      <c r="BR29" s="497"/>
      <c r="BS29" s="497"/>
      <c r="BT29" s="497"/>
      <c r="BU29" s="497"/>
      <c r="BV29" s="497"/>
      <c r="BW29" s="497"/>
      <c r="BX29" s="497"/>
      <c r="BY29" s="497"/>
      <c r="BZ29" s="497"/>
      <c r="CA29" s="497"/>
      <c r="CB29" s="497"/>
      <c r="CC29" s="497"/>
      <c r="CD29" s="497"/>
      <c r="CE29" s="497"/>
      <c r="CF29" s="497"/>
      <c r="CG29" s="497"/>
      <c r="CH29" s="497"/>
      <c r="CI29" s="497"/>
      <c r="CJ29" s="497"/>
      <c r="CK29" s="497"/>
      <c r="CL29" s="497"/>
      <c r="CM29" s="497"/>
      <c r="CN29" s="497"/>
      <c r="CO29" s="497"/>
      <c r="CP29" s="497"/>
      <c r="CQ29" s="497"/>
      <c r="CR29" s="497"/>
      <c r="CS29" s="497"/>
      <c r="CT29" s="497"/>
      <c r="CU29" s="497"/>
      <c r="CV29" s="497"/>
      <c r="CW29" s="497"/>
      <c r="CX29" s="497"/>
      <c r="CY29" s="497"/>
      <c r="CZ29" s="497"/>
      <c r="DA29" s="497"/>
      <c r="DB29" s="497"/>
      <c r="DC29" s="497"/>
      <c r="DD29" s="497"/>
      <c r="DE29" s="497"/>
      <c r="DF29" s="497"/>
      <c r="DG29" s="497"/>
      <c r="DH29" s="497"/>
      <c r="DI29" s="497"/>
      <c r="DJ29" s="497"/>
      <c r="DK29" s="497"/>
      <c r="DL29" s="497"/>
      <c r="DM29" s="497"/>
      <c r="DN29" s="497"/>
      <c r="DO29" s="497"/>
      <c r="DP29" s="497"/>
      <c r="DQ29" s="497"/>
      <c r="DR29" s="497"/>
      <c r="DS29" s="497"/>
      <c r="DT29" s="497"/>
      <c r="DU29" s="497"/>
      <c r="DV29" s="497"/>
      <c r="DW29" s="497"/>
      <c r="DX29" s="497"/>
      <c r="DY29" s="497"/>
      <c r="DZ29" s="497"/>
      <c r="EA29" s="497"/>
      <c r="EB29" s="497"/>
      <c r="EC29" s="497"/>
      <c r="ED29" s="497"/>
      <c r="EE29" s="497"/>
      <c r="EF29" s="497"/>
      <c r="EG29" s="497"/>
      <c r="EH29" s="497"/>
      <c r="EI29" s="497"/>
      <c r="EJ29" s="497"/>
      <c r="EK29" s="497"/>
      <c r="EL29" s="497"/>
      <c r="EM29" s="497"/>
      <c r="EN29" s="497"/>
      <c r="EO29" s="497"/>
      <c r="EP29" s="497"/>
      <c r="EQ29" s="497"/>
      <c r="ER29" s="497"/>
      <c r="ES29" s="497"/>
      <c r="ET29" s="497"/>
      <c r="EU29" s="497"/>
      <c r="EV29" s="497"/>
      <c r="EW29" s="497"/>
      <c r="EX29" s="497"/>
      <c r="EY29" s="497"/>
      <c r="EZ29" s="497"/>
      <c r="FA29" s="497"/>
      <c r="FB29" s="497"/>
      <c r="FC29" s="497"/>
      <c r="FD29" s="497"/>
      <c r="FE29" s="497"/>
      <c r="FF29" s="497"/>
      <c r="FG29" s="497"/>
      <c r="FH29" s="497"/>
      <c r="FI29" s="497"/>
      <c r="FJ29" s="497"/>
      <c r="FK29" s="497"/>
      <c r="FL29" s="497"/>
      <c r="FM29" s="497"/>
      <c r="FN29" s="497"/>
      <c r="FO29" s="497"/>
      <c r="FP29" s="497"/>
      <c r="FQ29" s="497"/>
      <c r="FR29" s="497"/>
      <c r="FS29" s="497"/>
      <c r="FT29" s="497"/>
      <c r="FU29" s="497"/>
      <c r="FV29" s="497"/>
      <c r="FW29" s="497"/>
      <c r="FX29" s="497"/>
      <c r="FY29" s="497"/>
      <c r="FZ29" s="497"/>
      <c r="GA29" s="497"/>
      <c r="GB29" s="497"/>
      <c r="GC29" s="497"/>
      <c r="GD29" s="497"/>
      <c r="GE29" s="497"/>
      <c r="GF29" s="497"/>
      <c r="GG29" s="497"/>
      <c r="GH29" s="497"/>
      <c r="GI29" s="497"/>
      <c r="GJ29" s="497"/>
      <c r="GK29" s="497"/>
      <c r="GL29" s="497"/>
      <c r="GM29" s="497"/>
      <c r="GN29" s="497"/>
      <c r="GO29" s="497"/>
      <c r="GP29" s="497"/>
      <c r="GQ29" s="497"/>
      <c r="GR29" s="497"/>
      <c r="GS29" s="497"/>
      <c r="GT29" s="497"/>
      <c r="GU29" s="497"/>
      <c r="GV29" s="497"/>
      <c r="GW29" s="497"/>
      <c r="GX29" s="497"/>
      <c r="GY29" s="497"/>
      <c r="GZ29" s="497"/>
      <c r="HA29" s="497"/>
      <c r="HB29" s="497"/>
      <c r="HC29" s="497"/>
      <c r="HD29" s="497"/>
      <c r="HE29" s="497"/>
      <c r="HF29" s="497"/>
      <c r="HG29" s="497"/>
      <c r="HH29" s="497"/>
      <c r="HI29" s="497"/>
      <c r="HJ29" s="497"/>
      <c r="HK29" s="497"/>
      <c r="HL29" s="497"/>
      <c r="HM29" s="497"/>
      <c r="HN29" s="497"/>
      <c r="HO29" s="497"/>
      <c r="HP29" s="497"/>
      <c r="HQ29" s="497"/>
      <c r="HR29" s="497"/>
      <c r="HS29" s="497"/>
      <c r="HT29" s="497"/>
      <c r="HU29" s="497"/>
      <c r="HV29" s="497"/>
      <c r="HW29" s="497"/>
      <c r="HX29" s="497"/>
      <c r="HY29" s="497"/>
      <c r="HZ29" s="497"/>
      <c r="IA29" s="497"/>
      <c r="IB29" s="497"/>
      <c r="IC29" s="497"/>
      <c r="ID29" s="497"/>
      <c r="IE29" s="497"/>
      <c r="IF29" s="497"/>
      <c r="IG29" s="497"/>
      <c r="IH29" s="497"/>
      <c r="II29" s="497"/>
      <c r="IJ29" s="497"/>
      <c r="IK29" s="497"/>
      <c r="IL29" s="497"/>
      <c r="IM29" s="497"/>
      <c r="IN29" s="497"/>
      <c r="IO29" s="497"/>
      <c r="IP29" s="497"/>
      <c r="IQ29" s="497"/>
      <c r="IR29" s="497"/>
      <c r="IS29" s="497"/>
      <c r="IT29" s="497"/>
      <c r="IU29" s="497"/>
      <c r="IV29" s="497"/>
      <c r="IW29" s="497"/>
    </row>
    <row r="30" customFormat="false" ht="12.75" hidden="false" customHeight="true" outlineLevel="0" collapsed="false">
      <c r="A30" s="498"/>
      <c r="C30" s="498"/>
      <c r="E30" s="497"/>
      <c r="G30" s="499"/>
      <c r="H30" s="497"/>
      <c r="M30" s="501"/>
      <c r="O30" s="497"/>
      <c r="P30" s="497"/>
      <c r="Q30" s="497"/>
      <c r="R30" s="497"/>
      <c r="S30" s="497"/>
      <c r="T30" s="497"/>
      <c r="U30" s="497"/>
      <c r="V30" s="497"/>
      <c r="W30" s="497"/>
      <c r="X30" s="497"/>
      <c r="Y30" s="497"/>
      <c r="Z30" s="497"/>
      <c r="AA30" s="497"/>
      <c r="AB30" s="497"/>
      <c r="AC30" s="497"/>
      <c r="AD30" s="497"/>
      <c r="AE30" s="497"/>
      <c r="AF30" s="497"/>
      <c r="AG30" s="497"/>
      <c r="AH30" s="497"/>
      <c r="AI30" s="497"/>
      <c r="AJ30" s="497"/>
      <c r="AK30" s="497"/>
      <c r="AL30" s="497"/>
      <c r="AM30" s="497"/>
      <c r="AN30" s="497"/>
      <c r="AO30" s="497"/>
      <c r="AP30" s="497"/>
      <c r="AQ30" s="497"/>
      <c r="AR30" s="497"/>
      <c r="AS30" s="497"/>
      <c r="AT30" s="497"/>
      <c r="AU30" s="497"/>
      <c r="AV30" s="497"/>
      <c r="AW30" s="497"/>
      <c r="AX30" s="497"/>
      <c r="AY30" s="497"/>
      <c r="AZ30" s="497"/>
      <c r="BA30" s="497"/>
      <c r="BB30" s="497"/>
      <c r="BC30" s="497"/>
      <c r="BD30" s="497"/>
      <c r="BE30" s="497"/>
      <c r="BF30" s="497"/>
      <c r="BG30" s="497"/>
      <c r="BH30" s="497"/>
      <c r="BI30" s="497"/>
      <c r="BJ30" s="497"/>
      <c r="BK30" s="497"/>
      <c r="BL30" s="497"/>
      <c r="BM30" s="497"/>
      <c r="BN30" s="497"/>
      <c r="BO30" s="497"/>
      <c r="BP30" s="497"/>
      <c r="BQ30" s="497"/>
      <c r="BR30" s="497"/>
      <c r="BS30" s="497"/>
      <c r="BT30" s="497"/>
      <c r="BU30" s="497"/>
      <c r="BV30" s="497"/>
      <c r="BW30" s="497"/>
      <c r="BX30" s="497"/>
      <c r="BY30" s="497"/>
      <c r="BZ30" s="497"/>
      <c r="CA30" s="497"/>
      <c r="CB30" s="497"/>
      <c r="CC30" s="497"/>
      <c r="CD30" s="497"/>
      <c r="CE30" s="497"/>
      <c r="CF30" s="497"/>
      <c r="CG30" s="497"/>
      <c r="CH30" s="497"/>
      <c r="CI30" s="497"/>
      <c r="CJ30" s="497"/>
      <c r="CK30" s="497"/>
      <c r="CL30" s="497"/>
      <c r="CM30" s="497"/>
      <c r="CN30" s="497"/>
      <c r="CO30" s="497"/>
      <c r="CP30" s="497"/>
      <c r="CQ30" s="497"/>
      <c r="CR30" s="497"/>
      <c r="CS30" s="497"/>
      <c r="CT30" s="497"/>
      <c r="CU30" s="497"/>
      <c r="CV30" s="497"/>
      <c r="CW30" s="497"/>
      <c r="CX30" s="497"/>
      <c r="CY30" s="497"/>
      <c r="CZ30" s="497"/>
      <c r="DA30" s="497"/>
      <c r="DB30" s="497"/>
      <c r="DC30" s="497"/>
      <c r="DD30" s="497"/>
      <c r="DE30" s="497"/>
      <c r="DF30" s="497"/>
      <c r="DG30" s="497"/>
      <c r="DH30" s="497"/>
      <c r="DI30" s="497"/>
      <c r="DJ30" s="497"/>
      <c r="DK30" s="497"/>
      <c r="DL30" s="497"/>
      <c r="DM30" s="497"/>
      <c r="DN30" s="497"/>
      <c r="DO30" s="497"/>
      <c r="DP30" s="497"/>
      <c r="DQ30" s="497"/>
      <c r="DR30" s="497"/>
      <c r="DS30" s="497"/>
      <c r="DT30" s="497"/>
      <c r="DU30" s="497"/>
      <c r="DV30" s="497"/>
      <c r="DW30" s="497"/>
      <c r="DX30" s="497"/>
      <c r="DY30" s="497"/>
      <c r="DZ30" s="497"/>
      <c r="EA30" s="497"/>
      <c r="EB30" s="497"/>
      <c r="EC30" s="497"/>
      <c r="ED30" s="497"/>
      <c r="EE30" s="497"/>
      <c r="EF30" s="497"/>
      <c r="EG30" s="497"/>
      <c r="EH30" s="497"/>
      <c r="EI30" s="497"/>
      <c r="EJ30" s="497"/>
      <c r="EK30" s="497"/>
      <c r="EL30" s="497"/>
      <c r="EM30" s="497"/>
      <c r="EN30" s="497"/>
      <c r="EO30" s="497"/>
      <c r="EP30" s="497"/>
      <c r="EQ30" s="497"/>
      <c r="ER30" s="497"/>
      <c r="ES30" s="497"/>
      <c r="ET30" s="497"/>
      <c r="EU30" s="497"/>
      <c r="EV30" s="497"/>
      <c r="EW30" s="497"/>
      <c r="EX30" s="497"/>
      <c r="EY30" s="497"/>
      <c r="EZ30" s="497"/>
      <c r="FA30" s="497"/>
      <c r="FB30" s="497"/>
      <c r="FC30" s="497"/>
      <c r="FD30" s="497"/>
      <c r="FE30" s="497"/>
      <c r="FF30" s="497"/>
      <c r="FG30" s="497"/>
      <c r="FH30" s="497"/>
      <c r="FI30" s="497"/>
      <c r="FJ30" s="497"/>
      <c r="FK30" s="497"/>
      <c r="FL30" s="497"/>
      <c r="FM30" s="497"/>
      <c r="FN30" s="497"/>
      <c r="FO30" s="497"/>
      <c r="FP30" s="497"/>
      <c r="FQ30" s="497"/>
      <c r="FR30" s="497"/>
      <c r="FS30" s="497"/>
      <c r="FT30" s="497"/>
      <c r="FU30" s="497"/>
      <c r="FV30" s="497"/>
      <c r="FW30" s="497"/>
      <c r="FX30" s="497"/>
      <c r="FY30" s="497"/>
      <c r="FZ30" s="497"/>
      <c r="GA30" s="497"/>
      <c r="GB30" s="497"/>
      <c r="GC30" s="497"/>
      <c r="GD30" s="497"/>
      <c r="GE30" s="497"/>
      <c r="GF30" s="497"/>
      <c r="GG30" s="497"/>
      <c r="GH30" s="497"/>
      <c r="GI30" s="497"/>
      <c r="GJ30" s="497"/>
      <c r="GK30" s="497"/>
      <c r="GL30" s="497"/>
      <c r="GM30" s="497"/>
      <c r="GN30" s="497"/>
      <c r="GO30" s="497"/>
      <c r="GP30" s="497"/>
      <c r="GQ30" s="497"/>
      <c r="GR30" s="497"/>
      <c r="GS30" s="497"/>
      <c r="GT30" s="497"/>
      <c r="GU30" s="497"/>
      <c r="GV30" s="497"/>
      <c r="GW30" s="497"/>
      <c r="GX30" s="497"/>
      <c r="GY30" s="497"/>
      <c r="GZ30" s="497"/>
      <c r="HA30" s="497"/>
      <c r="HB30" s="497"/>
      <c r="HC30" s="497"/>
      <c r="HD30" s="497"/>
      <c r="HE30" s="497"/>
      <c r="HF30" s="497"/>
      <c r="HG30" s="497"/>
      <c r="HH30" s="497"/>
      <c r="HI30" s="497"/>
      <c r="HJ30" s="497"/>
      <c r="HK30" s="497"/>
      <c r="HL30" s="497"/>
      <c r="HM30" s="497"/>
      <c r="HN30" s="497"/>
      <c r="HO30" s="497"/>
      <c r="HP30" s="497"/>
      <c r="HQ30" s="497"/>
      <c r="HR30" s="497"/>
      <c r="HS30" s="497"/>
      <c r="HT30" s="497"/>
      <c r="HU30" s="497"/>
      <c r="HV30" s="497"/>
      <c r="HW30" s="497"/>
      <c r="HX30" s="497"/>
      <c r="HY30" s="497"/>
      <c r="HZ30" s="497"/>
      <c r="IA30" s="497"/>
      <c r="IB30" s="497"/>
      <c r="IC30" s="497"/>
      <c r="ID30" s="497"/>
      <c r="IE30" s="497"/>
      <c r="IF30" s="497"/>
      <c r="IG30" s="497"/>
      <c r="IH30" s="497"/>
      <c r="II30" s="497"/>
      <c r="IJ30" s="497"/>
      <c r="IK30" s="497"/>
      <c r="IL30" s="497"/>
      <c r="IM30" s="497"/>
      <c r="IN30" s="497"/>
      <c r="IO30" s="497"/>
      <c r="IP30" s="497"/>
      <c r="IQ30" s="497"/>
      <c r="IR30" s="497"/>
      <c r="IS30" s="497"/>
      <c r="IT30" s="497"/>
      <c r="IU30" s="497"/>
      <c r="IV30" s="497"/>
      <c r="IW30" s="497"/>
    </row>
    <row r="31" customFormat="false" ht="12.75" hidden="false" customHeight="true" outlineLevel="0" collapsed="false">
      <c r="A31" s="498"/>
      <c r="C31" s="498"/>
      <c r="E31" s="497"/>
      <c r="G31" s="499"/>
      <c r="H31" s="497"/>
      <c r="M31" s="501"/>
      <c r="O31" s="497"/>
      <c r="P31" s="497"/>
      <c r="Q31" s="497"/>
      <c r="R31" s="497"/>
      <c r="S31" s="497"/>
      <c r="T31" s="497"/>
      <c r="U31" s="497"/>
      <c r="V31" s="497"/>
      <c r="W31" s="497"/>
      <c r="X31" s="497"/>
      <c r="Y31" s="497"/>
      <c r="Z31" s="497"/>
      <c r="AA31" s="497"/>
      <c r="AB31" s="497"/>
      <c r="AC31" s="497"/>
      <c r="AD31" s="497"/>
      <c r="AE31" s="497"/>
      <c r="AF31" s="497"/>
      <c r="AG31" s="497"/>
      <c r="AH31" s="497"/>
      <c r="AI31" s="497"/>
      <c r="AJ31" s="497"/>
      <c r="AK31" s="497"/>
      <c r="AL31" s="497"/>
      <c r="AM31" s="497"/>
      <c r="AN31" s="497"/>
      <c r="AO31" s="497"/>
      <c r="AP31" s="497"/>
      <c r="AQ31" s="497"/>
      <c r="AR31" s="497"/>
      <c r="AS31" s="497"/>
      <c r="AT31" s="497"/>
      <c r="AU31" s="497"/>
      <c r="AV31" s="497"/>
      <c r="AW31" s="497"/>
      <c r="AX31" s="497"/>
      <c r="AY31" s="497"/>
      <c r="AZ31" s="497"/>
      <c r="BA31" s="497"/>
      <c r="BB31" s="497"/>
      <c r="BC31" s="497"/>
      <c r="BD31" s="497"/>
      <c r="BE31" s="497"/>
      <c r="BF31" s="497"/>
      <c r="BG31" s="497"/>
      <c r="BH31" s="497"/>
      <c r="BI31" s="497"/>
      <c r="BJ31" s="497"/>
      <c r="BK31" s="497"/>
      <c r="BL31" s="497"/>
      <c r="BM31" s="497"/>
      <c r="BN31" s="497"/>
      <c r="BO31" s="497"/>
      <c r="BP31" s="497"/>
      <c r="BQ31" s="497"/>
      <c r="BR31" s="497"/>
      <c r="BS31" s="497"/>
      <c r="BT31" s="497"/>
      <c r="BU31" s="497"/>
      <c r="BV31" s="497"/>
      <c r="BW31" s="497"/>
      <c r="BX31" s="497"/>
      <c r="BY31" s="497"/>
      <c r="BZ31" s="497"/>
      <c r="CA31" s="497"/>
      <c r="CB31" s="497"/>
      <c r="CC31" s="497"/>
      <c r="CD31" s="497"/>
      <c r="CE31" s="497"/>
      <c r="CF31" s="497"/>
      <c r="CG31" s="497"/>
      <c r="CH31" s="497"/>
      <c r="CI31" s="497"/>
      <c r="CJ31" s="497"/>
      <c r="CK31" s="497"/>
      <c r="CL31" s="497"/>
      <c r="CM31" s="497"/>
      <c r="CN31" s="497"/>
      <c r="CO31" s="497"/>
      <c r="CP31" s="497"/>
      <c r="CQ31" s="497"/>
      <c r="CR31" s="497"/>
      <c r="CS31" s="497"/>
      <c r="CT31" s="497"/>
      <c r="CU31" s="497"/>
      <c r="CV31" s="497"/>
      <c r="CW31" s="497"/>
      <c r="CX31" s="497"/>
      <c r="CY31" s="497"/>
      <c r="CZ31" s="497"/>
      <c r="DA31" s="497"/>
      <c r="DB31" s="497"/>
      <c r="DC31" s="497"/>
      <c r="DD31" s="497"/>
      <c r="DE31" s="497"/>
      <c r="DF31" s="497"/>
      <c r="DG31" s="497"/>
      <c r="DH31" s="497"/>
      <c r="DI31" s="497"/>
      <c r="DJ31" s="497"/>
      <c r="DK31" s="497"/>
      <c r="DL31" s="497"/>
      <c r="DM31" s="497"/>
      <c r="DN31" s="497"/>
      <c r="DO31" s="497"/>
      <c r="DP31" s="497"/>
      <c r="DQ31" s="497"/>
      <c r="DR31" s="497"/>
      <c r="DS31" s="497"/>
      <c r="DT31" s="497"/>
      <c r="DU31" s="497"/>
      <c r="DV31" s="497"/>
      <c r="DW31" s="497"/>
      <c r="DX31" s="497"/>
      <c r="DY31" s="497"/>
      <c r="DZ31" s="497"/>
      <c r="EA31" s="497"/>
      <c r="EB31" s="497"/>
      <c r="EC31" s="497"/>
      <c r="ED31" s="497"/>
      <c r="EE31" s="497"/>
      <c r="EF31" s="497"/>
      <c r="EG31" s="497"/>
      <c r="EH31" s="497"/>
      <c r="EI31" s="497"/>
      <c r="EJ31" s="497"/>
      <c r="EK31" s="497"/>
      <c r="EL31" s="497"/>
      <c r="EM31" s="497"/>
      <c r="EN31" s="497"/>
      <c r="EO31" s="497"/>
      <c r="EP31" s="497"/>
      <c r="EQ31" s="497"/>
      <c r="ER31" s="497"/>
      <c r="ES31" s="497"/>
      <c r="ET31" s="497"/>
      <c r="EU31" s="497"/>
      <c r="EV31" s="497"/>
      <c r="EW31" s="497"/>
      <c r="EX31" s="497"/>
      <c r="EY31" s="497"/>
      <c r="EZ31" s="497"/>
      <c r="FA31" s="497"/>
      <c r="FB31" s="497"/>
      <c r="FC31" s="497"/>
      <c r="FD31" s="497"/>
      <c r="FE31" s="497"/>
      <c r="FF31" s="497"/>
      <c r="FG31" s="497"/>
      <c r="FH31" s="497"/>
      <c r="FI31" s="497"/>
      <c r="FJ31" s="497"/>
      <c r="FK31" s="497"/>
      <c r="FL31" s="497"/>
      <c r="FM31" s="497"/>
      <c r="FN31" s="497"/>
      <c r="FO31" s="497"/>
      <c r="FP31" s="497"/>
      <c r="FQ31" s="497"/>
      <c r="FR31" s="497"/>
      <c r="FS31" s="497"/>
      <c r="FT31" s="497"/>
      <c r="FU31" s="497"/>
      <c r="FV31" s="497"/>
      <c r="FW31" s="497"/>
      <c r="FX31" s="497"/>
      <c r="FY31" s="497"/>
      <c r="FZ31" s="497"/>
      <c r="GA31" s="497"/>
      <c r="GB31" s="497"/>
      <c r="GC31" s="497"/>
      <c r="GD31" s="497"/>
      <c r="GE31" s="497"/>
      <c r="GF31" s="497"/>
      <c r="GG31" s="497"/>
      <c r="GH31" s="497"/>
      <c r="GI31" s="497"/>
      <c r="GJ31" s="497"/>
      <c r="GK31" s="497"/>
      <c r="GL31" s="497"/>
      <c r="GM31" s="497"/>
      <c r="GN31" s="497"/>
      <c r="GO31" s="497"/>
      <c r="GP31" s="497"/>
      <c r="GQ31" s="497"/>
      <c r="GR31" s="497"/>
      <c r="GS31" s="497"/>
      <c r="GT31" s="497"/>
      <c r="GU31" s="497"/>
      <c r="GV31" s="497"/>
      <c r="GW31" s="497"/>
      <c r="GX31" s="497"/>
      <c r="GY31" s="497"/>
      <c r="GZ31" s="497"/>
      <c r="HA31" s="497"/>
      <c r="HB31" s="497"/>
      <c r="HC31" s="497"/>
      <c r="HD31" s="497"/>
      <c r="HE31" s="497"/>
      <c r="HF31" s="497"/>
      <c r="HG31" s="497"/>
      <c r="HH31" s="497"/>
      <c r="HI31" s="497"/>
      <c r="HJ31" s="497"/>
      <c r="HK31" s="497"/>
      <c r="HL31" s="497"/>
      <c r="HM31" s="497"/>
      <c r="HN31" s="497"/>
      <c r="HO31" s="497"/>
      <c r="HP31" s="497"/>
      <c r="HQ31" s="497"/>
      <c r="HR31" s="497"/>
      <c r="HS31" s="497"/>
      <c r="HT31" s="497"/>
      <c r="HU31" s="497"/>
      <c r="HV31" s="497"/>
      <c r="HW31" s="497"/>
      <c r="HX31" s="497"/>
      <c r="HY31" s="497"/>
      <c r="HZ31" s="497"/>
      <c r="IA31" s="497"/>
      <c r="IB31" s="497"/>
      <c r="IC31" s="497"/>
      <c r="ID31" s="497"/>
      <c r="IE31" s="497"/>
      <c r="IF31" s="497"/>
      <c r="IG31" s="497"/>
      <c r="IH31" s="497"/>
      <c r="II31" s="497"/>
      <c r="IJ31" s="497"/>
      <c r="IK31" s="497"/>
      <c r="IL31" s="497"/>
      <c r="IM31" s="497"/>
      <c r="IN31" s="497"/>
      <c r="IO31" s="497"/>
      <c r="IP31" s="497"/>
      <c r="IQ31" s="497"/>
      <c r="IR31" s="497"/>
      <c r="IS31" s="497"/>
      <c r="IT31" s="497"/>
      <c r="IU31" s="497"/>
      <c r="IV31" s="497"/>
      <c r="IW31" s="497"/>
    </row>
    <row r="32" customFormat="false" ht="12.75" hidden="false" customHeight="true" outlineLevel="0" collapsed="false">
      <c r="A32" s="498"/>
      <c r="C32" s="498"/>
      <c r="E32" s="497"/>
      <c r="G32" s="499"/>
      <c r="H32" s="497"/>
      <c r="M32" s="501"/>
      <c r="O32" s="497"/>
      <c r="P32" s="497"/>
      <c r="Q32" s="497"/>
      <c r="R32" s="497"/>
      <c r="S32" s="497"/>
      <c r="T32" s="497"/>
      <c r="U32" s="497"/>
      <c r="V32" s="497"/>
      <c r="W32" s="497"/>
      <c r="X32" s="497"/>
      <c r="Y32" s="497"/>
      <c r="Z32" s="497"/>
      <c r="AA32" s="497"/>
      <c r="AB32" s="497"/>
      <c r="AC32" s="497"/>
      <c r="AD32" s="497"/>
      <c r="AE32" s="497"/>
      <c r="AF32" s="497"/>
      <c r="AG32" s="497"/>
      <c r="AH32" s="497"/>
      <c r="AI32" s="497"/>
      <c r="AJ32" s="497"/>
      <c r="AK32" s="497"/>
      <c r="AL32" s="497"/>
      <c r="AM32" s="497"/>
      <c r="AN32" s="497"/>
      <c r="AO32" s="497"/>
      <c r="AP32" s="497"/>
      <c r="AQ32" s="497"/>
      <c r="AR32" s="497"/>
      <c r="AS32" s="497"/>
      <c r="AT32" s="497"/>
      <c r="AU32" s="497"/>
      <c r="AV32" s="497"/>
      <c r="AW32" s="497"/>
      <c r="AX32" s="497"/>
      <c r="AY32" s="497"/>
      <c r="AZ32" s="497"/>
      <c r="BA32" s="497"/>
      <c r="BB32" s="497"/>
      <c r="BC32" s="497"/>
      <c r="BD32" s="497"/>
      <c r="BE32" s="497"/>
      <c r="BF32" s="497"/>
      <c r="BG32" s="497"/>
      <c r="BH32" s="497"/>
      <c r="BI32" s="497"/>
      <c r="BJ32" s="497"/>
      <c r="BK32" s="497"/>
      <c r="BL32" s="497"/>
      <c r="BM32" s="497"/>
      <c r="BN32" s="497"/>
      <c r="BO32" s="497"/>
      <c r="BP32" s="497"/>
      <c r="BQ32" s="497"/>
      <c r="BR32" s="497"/>
      <c r="BS32" s="497"/>
      <c r="BT32" s="497"/>
      <c r="BU32" s="497"/>
      <c r="BV32" s="497"/>
      <c r="BW32" s="497"/>
      <c r="BX32" s="497"/>
      <c r="BY32" s="497"/>
      <c r="BZ32" s="497"/>
      <c r="CA32" s="497"/>
      <c r="CB32" s="497"/>
      <c r="CC32" s="497"/>
      <c r="CD32" s="497"/>
      <c r="CE32" s="497"/>
      <c r="CF32" s="497"/>
      <c r="CG32" s="497"/>
      <c r="CH32" s="497"/>
      <c r="CI32" s="497"/>
      <c r="CJ32" s="497"/>
      <c r="CK32" s="497"/>
      <c r="CL32" s="497"/>
      <c r="CM32" s="497"/>
      <c r="CN32" s="497"/>
      <c r="CO32" s="497"/>
      <c r="CP32" s="497"/>
      <c r="CQ32" s="497"/>
      <c r="CR32" s="497"/>
      <c r="CS32" s="497"/>
      <c r="CT32" s="497"/>
      <c r="CU32" s="497"/>
      <c r="CV32" s="497"/>
      <c r="CW32" s="497"/>
      <c r="CX32" s="497"/>
      <c r="CY32" s="497"/>
      <c r="CZ32" s="497"/>
      <c r="DA32" s="497"/>
      <c r="DB32" s="497"/>
      <c r="DC32" s="497"/>
      <c r="DD32" s="497"/>
      <c r="DE32" s="497"/>
      <c r="DF32" s="497"/>
      <c r="DG32" s="497"/>
      <c r="DH32" s="497"/>
      <c r="DI32" s="497"/>
      <c r="DJ32" s="497"/>
      <c r="DK32" s="497"/>
      <c r="DL32" s="497"/>
      <c r="DM32" s="497"/>
      <c r="DN32" s="497"/>
      <c r="DO32" s="497"/>
      <c r="DP32" s="497"/>
      <c r="DQ32" s="497"/>
      <c r="DR32" s="497"/>
      <c r="DS32" s="497"/>
      <c r="DT32" s="497"/>
      <c r="DU32" s="497"/>
      <c r="DV32" s="497"/>
      <c r="DW32" s="497"/>
      <c r="DX32" s="497"/>
      <c r="DY32" s="497"/>
      <c r="DZ32" s="497"/>
      <c r="EA32" s="497"/>
      <c r="EB32" s="497"/>
      <c r="EC32" s="497"/>
      <c r="ED32" s="497"/>
      <c r="EE32" s="497"/>
      <c r="EF32" s="497"/>
      <c r="EG32" s="497"/>
      <c r="EH32" s="497"/>
      <c r="EI32" s="497"/>
      <c r="EJ32" s="497"/>
      <c r="EK32" s="497"/>
      <c r="EL32" s="497"/>
      <c r="EM32" s="497"/>
      <c r="EN32" s="497"/>
      <c r="EO32" s="497"/>
      <c r="EP32" s="497"/>
      <c r="EQ32" s="497"/>
      <c r="ER32" s="497"/>
      <c r="ES32" s="497"/>
      <c r="ET32" s="497"/>
      <c r="EU32" s="497"/>
      <c r="EV32" s="497"/>
      <c r="EW32" s="497"/>
      <c r="EX32" s="497"/>
      <c r="EY32" s="497"/>
      <c r="EZ32" s="497"/>
      <c r="FA32" s="497"/>
      <c r="FB32" s="497"/>
      <c r="FC32" s="497"/>
      <c r="FD32" s="497"/>
      <c r="FE32" s="497"/>
      <c r="FF32" s="497"/>
      <c r="FG32" s="497"/>
      <c r="FH32" s="497"/>
      <c r="FI32" s="497"/>
      <c r="FJ32" s="497"/>
      <c r="FK32" s="497"/>
      <c r="FL32" s="497"/>
      <c r="FM32" s="497"/>
      <c r="FN32" s="497"/>
      <c r="FO32" s="497"/>
      <c r="FP32" s="497"/>
      <c r="FQ32" s="497"/>
      <c r="FR32" s="497"/>
      <c r="FS32" s="497"/>
      <c r="FT32" s="497"/>
      <c r="FU32" s="497"/>
      <c r="FV32" s="497"/>
      <c r="FW32" s="497"/>
      <c r="FX32" s="497"/>
      <c r="FY32" s="497"/>
      <c r="FZ32" s="497"/>
      <c r="GA32" s="497"/>
      <c r="GB32" s="497"/>
      <c r="GC32" s="497"/>
      <c r="GD32" s="497"/>
      <c r="GE32" s="497"/>
      <c r="GF32" s="497"/>
      <c r="GG32" s="497"/>
      <c r="GH32" s="497"/>
      <c r="GI32" s="497"/>
      <c r="GJ32" s="497"/>
      <c r="GK32" s="497"/>
      <c r="GL32" s="497"/>
      <c r="GM32" s="497"/>
      <c r="GN32" s="497"/>
      <c r="GO32" s="497"/>
      <c r="GP32" s="497"/>
      <c r="GQ32" s="497"/>
      <c r="GR32" s="497"/>
      <c r="GS32" s="497"/>
      <c r="GT32" s="497"/>
      <c r="GU32" s="497"/>
      <c r="GV32" s="497"/>
      <c r="GW32" s="497"/>
      <c r="GX32" s="497"/>
      <c r="GY32" s="497"/>
      <c r="GZ32" s="497"/>
      <c r="HA32" s="497"/>
      <c r="HB32" s="497"/>
      <c r="HC32" s="497"/>
      <c r="HD32" s="497"/>
      <c r="HE32" s="497"/>
      <c r="HF32" s="497"/>
      <c r="HG32" s="497"/>
      <c r="HH32" s="497"/>
      <c r="HI32" s="497"/>
      <c r="HJ32" s="497"/>
      <c r="HK32" s="497"/>
      <c r="HL32" s="497"/>
      <c r="HM32" s="497"/>
      <c r="HN32" s="497"/>
      <c r="HO32" s="497"/>
      <c r="HP32" s="497"/>
      <c r="HQ32" s="497"/>
      <c r="HR32" s="497"/>
      <c r="HS32" s="497"/>
      <c r="HT32" s="497"/>
      <c r="HU32" s="497"/>
      <c r="HV32" s="497"/>
      <c r="HW32" s="497"/>
      <c r="HX32" s="497"/>
      <c r="HY32" s="497"/>
      <c r="HZ32" s="497"/>
      <c r="IA32" s="497"/>
      <c r="IB32" s="497"/>
      <c r="IC32" s="497"/>
      <c r="ID32" s="497"/>
      <c r="IE32" s="497"/>
      <c r="IF32" s="497"/>
      <c r="IG32" s="497"/>
      <c r="IH32" s="497"/>
      <c r="II32" s="497"/>
      <c r="IJ32" s="497"/>
      <c r="IK32" s="497"/>
      <c r="IL32" s="497"/>
      <c r="IM32" s="497"/>
      <c r="IN32" s="497"/>
      <c r="IO32" s="497"/>
      <c r="IP32" s="497"/>
      <c r="IQ32" s="497"/>
      <c r="IR32" s="497"/>
      <c r="IS32" s="497"/>
      <c r="IT32" s="497"/>
      <c r="IU32" s="497"/>
      <c r="IV32" s="497"/>
      <c r="IW32" s="497"/>
    </row>
    <row r="33" customFormat="false" ht="12.75" hidden="false" customHeight="true" outlineLevel="0" collapsed="false">
      <c r="H33" s="497"/>
      <c r="N33" s="504"/>
      <c r="O33" s="497"/>
      <c r="P33" s="497"/>
      <c r="Q33" s="497"/>
      <c r="R33" s="497"/>
      <c r="S33" s="497"/>
      <c r="T33" s="497"/>
      <c r="U33" s="497"/>
      <c r="V33" s="497"/>
      <c r="W33" s="497"/>
      <c r="X33" s="497"/>
      <c r="Y33" s="497"/>
      <c r="Z33" s="497"/>
      <c r="AA33" s="497"/>
      <c r="AB33" s="497"/>
      <c r="AC33" s="497"/>
      <c r="AD33" s="497"/>
      <c r="AE33" s="497"/>
      <c r="AF33" s="497"/>
      <c r="AG33" s="497"/>
      <c r="AH33" s="497"/>
      <c r="AI33" s="497"/>
      <c r="AJ33" s="497"/>
      <c r="AK33" s="497"/>
      <c r="AL33" s="497"/>
      <c r="AM33" s="497"/>
      <c r="AN33" s="497"/>
      <c r="AO33" s="497"/>
      <c r="AP33" s="497"/>
      <c r="AQ33" s="497"/>
      <c r="AR33" s="497"/>
      <c r="AS33" s="497"/>
      <c r="AT33" s="497"/>
      <c r="AU33" s="497"/>
      <c r="AV33" s="497"/>
      <c r="AW33" s="497"/>
      <c r="AX33" s="497"/>
      <c r="AY33" s="497"/>
      <c r="AZ33" s="497"/>
      <c r="BA33" s="497"/>
      <c r="BB33" s="497"/>
      <c r="BC33" s="497"/>
      <c r="BD33" s="497"/>
      <c r="BE33" s="497"/>
      <c r="BF33" s="497"/>
      <c r="BG33" s="497"/>
      <c r="BH33" s="497"/>
      <c r="BI33" s="497"/>
      <c r="BJ33" s="497"/>
      <c r="BK33" s="497"/>
      <c r="BL33" s="497"/>
      <c r="BM33" s="497"/>
      <c r="BN33" s="497"/>
      <c r="BO33" s="497"/>
      <c r="BP33" s="497"/>
      <c r="BQ33" s="497"/>
      <c r="BR33" s="497"/>
      <c r="BS33" s="497"/>
      <c r="BT33" s="497"/>
      <c r="BU33" s="497"/>
      <c r="BV33" s="497"/>
      <c r="BW33" s="497"/>
      <c r="BX33" s="497"/>
      <c r="BY33" s="497"/>
      <c r="BZ33" s="497"/>
      <c r="CA33" s="497"/>
      <c r="CB33" s="497"/>
      <c r="CC33" s="497"/>
      <c r="CD33" s="497"/>
      <c r="CE33" s="497"/>
      <c r="CF33" s="497"/>
      <c r="CG33" s="497"/>
      <c r="CH33" s="497"/>
      <c r="CI33" s="497"/>
      <c r="CJ33" s="497"/>
      <c r="CK33" s="497"/>
      <c r="CL33" s="497"/>
      <c r="CM33" s="497"/>
      <c r="CN33" s="497"/>
      <c r="CO33" s="497"/>
      <c r="CP33" s="497"/>
      <c r="CQ33" s="497"/>
      <c r="CR33" s="497"/>
      <c r="CS33" s="497"/>
      <c r="CT33" s="497"/>
      <c r="CU33" s="497"/>
      <c r="CV33" s="497"/>
      <c r="CW33" s="497"/>
      <c r="CX33" s="497"/>
      <c r="CY33" s="497"/>
      <c r="CZ33" s="497"/>
      <c r="DA33" s="497"/>
      <c r="DB33" s="497"/>
      <c r="DC33" s="497"/>
      <c r="DD33" s="497"/>
      <c r="DE33" s="497"/>
      <c r="DF33" s="497"/>
      <c r="DG33" s="497"/>
      <c r="DH33" s="497"/>
      <c r="DI33" s="497"/>
      <c r="DJ33" s="497"/>
      <c r="DK33" s="497"/>
      <c r="DL33" s="497"/>
      <c r="DM33" s="497"/>
      <c r="DN33" s="497"/>
      <c r="DO33" s="497"/>
      <c r="DP33" s="497"/>
      <c r="DQ33" s="497"/>
      <c r="DR33" s="497"/>
      <c r="DS33" s="497"/>
      <c r="DT33" s="497"/>
      <c r="DU33" s="497"/>
      <c r="DV33" s="497"/>
      <c r="DW33" s="497"/>
      <c r="DX33" s="497"/>
      <c r="DY33" s="497"/>
      <c r="DZ33" s="497"/>
      <c r="EA33" s="497"/>
      <c r="EB33" s="497"/>
      <c r="EC33" s="497"/>
      <c r="ED33" s="497"/>
      <c r="EE33" s="497"/>
      <c r="EF33" s="497"/>
      <c r="EG33" s="497"/>
      <c r="EH33" s="497"/>
      <c r="EI33" s="497"/>
      <c r="EJ33" s="497"/>
      <c r="EK33" s="497"/>
      <c r="EL33" s="497"/>
      <c r="EM33" s="497"/>
      <c r="EN33" s="497"/>
      <c r="EO33" s="497"/>
      <c r="EP33" s="497"/>
      <c r="EQ33" s="497"/>
      <c r="ER33" s="497"/>
      <c r="ES33" s="497"/>
      <c r="ET33" s="497"/>
      <c r="EU33" s="497"/>
      <c r="EV33" s="497"/>
      <c r="EW33" s="497"/>
      <c r="EX33" s="497"/>
      <c r="EY33" s="497"/>
      <c r="EZ33" s="497"/>
      <c r="FA33" s="497"/>
      <c r="FB33" s="497"/>
      <c r="FC33" s="497"/>
      <c r="FD33" s="497"/>
      <c r="FE33" s="497"/>
      <c r="FF33" s="497"/>
      <c r="FG33" s="497"/>
      <c r="FH33" s="497"/>
      <c r="FI33" s="497"/>
      <c r="FJ33" s="497"/>
      <c r="FK33" s="497"/>
      <c r="FL33" s="497"/>
      <c r="FM33" s="497"/>
      <c r="FN33" s="497"/>
      <c r="FO33" s="497"/>
      <c r="FP33" s="497"/>
      <c r="FQ33" s="497"/>
      <c r="FR33" s="497"/>
      <c r="FS33" s="497"/>
      <c r="FT33" s="497"/>
      <c r="FU33" s="497"/>
      <c r="FV33" s="497"/>
      <c r="FW33" s="497"/>
      <c r="FX33" s="497"/>
      <c r="FY33" s="497"/>
      <c r="FZ33" s="497"/>
      <c r="GA33" s="497"/>
      <c r="GB33" s="497"/>
      <c r="GC33" s="497"/>
      <c r="GD33" s="497"/>
      <c r="GE33" s="497"/>
      <c r="GF33" s="497"/>
      <c r="GG33" s="497"/>
      <c r="GH33" s="497"/>
      <c r="GI33" s="497"/>
      <c r="GJ33" s="497"/>
      <c r="GK33" s="497"/>
      <c r="GL33" s="497"/>
      <c r="GM33" s="497"/>
      <c r="GN33" s="497"/>
      <c r="GO33" s="497"/>
      <c r="GP33" s="497"/>
      <c r="GQ33" s="497"/>
      <c r="GR33" s="497"/>
      <c r="GS33" s="497"/>
      <c r="GT33" s="497"/>
      <c r="GU33" s="497"/>
      <c r="GV33" s="497"/>
      <c r="GW33" s="497"/>
      <c r="GX33" s="497"/>
      <c r="GY33" s="497"/>
      <c r="GZ33" s="497"/>
      <c r="HA33" s="497"/>
      <c r="HB33" s="497"/>
      <c r="HC33" s="497"/>
      <c r="HD33" s="497"/>
      <c r="HE33" s="497"/>
      <c r="HF33" s="497"/>
      <c r="HG33" s="497"/>
      <c r="HH33" s="497"/>
      <c r="HI33" s="497"/>
      <c r="HJ33" s="497"/>
      <c r="HK33" s="497"/>
      <c r="HL33" s="497"/>
      <c r="HM33" s="497"/>
      <c r="HN33" s="497"/>
      <c r="HO33" s="497"/>
      <c r="HP33" s="497"/>
      <c r="HQ33" s="497"/>
      <c r="HR33" s="497"/>
      <c r="HS33" s="497"/>
      <c r="HT33" s="497"/>
      <c r="HU33" s="497"/>
      <c r="HV33" s="497"/>
      <c r="HW33" s="497"/>
      <c r="HX33" s="497"/>
      <c r="HY33" s="497"/>
      <c r="HZ33" s="497"/>
      <c r="IA33" s="497"/>
      <c r="IB33" s="497"/>
      <c r="IC33" s="497"/>
      <c r="ID33" s="497"/>
      <c r="IE33" s="497"/>
      <c r="IF33" s="497"/>
      <c r="IG33" s="497"/>
      <c r="IH33" s="497"/>
      <c r="II33" s="497"/>
      <c r="IJ33" s="497"/>
      <c r="IK33" s="497"/>
      <c r="IL33" s="497"/>
      <c r="IM33" s="497"/>
      <c r="IN33" s="497"/>
      <c r="IO33" s="497"/>
      <c r="IP33" s="497"/>
      <c r="IQ33" s="497"/>
      <c r="IR33" s="497"/>
      <c r="IS33" s="497"/>
      <c r="IT33" s="497"/>
      <c r="IU33" s="497"/>
      <c r="IV33" s="497"/>
      <c r="IW33" s="497"/>
    </row>
    <row r="34" customFormat="false" ht="12.75" hidden="false" customHeight="true" outlineLevel="0" collapsed="false">
      <c r="A34" s="505"/>
      <c r="B34" s="505"/>
      <c r="N34" s="504"/>
    </row>
    <row r="35" customFormat="false" ht="12.75" hidden="false" customHeight="true" outlineLevel="0" collapsed="false">
      <c r="A35" s="480"/>
      <c r="B35" s="480"/>
      <c r="N35" s="504"/>
    </row>
    <row r="36" customFormat="false" ht="12" hidden="false" customHeight="true" outlineLevel="0" collapsed="false">
      <c r="A36" s="506" t="s">
        <v>543</v>
      </c>
      <c r="B36" s="506"/>
      <c r="C36" s="507"/>
      <c r="D36" s="507"/>
      <c r="E36" s="508"/>
      <c r="F36" s="507"/>
      <c r="G36" s="508"/>
      <c r="H36" s="507"/>
      <c r="I36" s="509" t="n">
        <f aca="false">SUBTOTAL(9,I9:I35)</f>
        <v>0</v>
      </c>
      <c r="J36" s="509"/>
      <c r="K36" s="509" t="n">
        <f aca="false">SUBTOTAL(9,K9:K35)</f>
        <v>0</v>
      </c>
      <c r="L36" s="509"/>
      <c r="M36" s="510" t="n">
        <f aca="false">SUBTOTAL(9,M9:M35)</f>
        <v>0</v>
      </c>
      <c r="N36" s="511" t="n">
        <f aca="false">SUBTOTAL(9,N9:N35)</f>
        <v>0</v>
      </c>
      <c r="P36" s="475"/>
    </row>
    <row r="37" customFormat="false" ht="12.75" hidden="false" customHeight="true" outlineLevel="0" collapsed="false">
      <c r="C37" s="497"/>
      <c r="G37" s="512"/>
      <c r="I37" s="500"/>
      <c r="J37" s="500"/>
      <c r="K37" s="500"/>
      <c r="L37" s="500"/>
      <c r="O37" s="512"/>
    </row>
    <row r="38" customFormat="false" ht="12.75" hidden="false" customHeight="true" outlineLevel="0" collapsed="false">
      <c r="A38" s="513"/>
      <c r="C38" s="497"/>
      <c r="G38" s="512"/>
      <c r="I38" s="500"/>
      <c r="J38" s="500"/>
      <c r="K38" s="500"/>
      <c r="L38" s="500"/>
      <c r="O38" s="512"/>
    </row>
    <row r="39" customFormat="false" ht="12.75" hidden="false" customHeight="true" outlineLevel="0" collapsed="false">
      <c r="A39" s="513"/>
      <c r="C39" s="497"/>
      <c r="G39" s="512"/>
      <c r="I39" s="500"/>
      <c r="J39" s="500"/>
      <c r="K39" s="500"/>
      <c r="L39" s="500"/>
      <c r="O39" s="512"/>
    </row>
    <row r="40" customFormat="false" ht="12.75" hidden="false" customHeight="true" outlineLevel="0" collapsed="false">
      <c r="A40" s="513"/>
      <c r="C40" s="497"/>
      <c r="G40" s="512"/>
      <c r="I40" s="500"/>
      <c r="J40" s="500"/>
      <c r="K40" s="500"/>
      <c r="L40" s="500"/>
      <c r="O40" s="512"/>
    </row>
    <row r="41" customFormat="false" ht="12.75" hidden="false" customHeight="true" outlineLevel="0" collapsed="false">
      <c r="A41" s="513"/>
      <c r="C41" s="497"/>
      <c r="G41" s="512"/>
      <c r="I41" s="500"/>
      <c r="J41" s="500"/>
      <c r="K41" s="500"/>
      <c r="L41" s="500"/>
      <c r="O41" s="512"/>
    </row>
    <row r="42" customFormat="false" ht="12.75" hidden="false" customHeight="true" outlineLevel="0" collapsed="false">
      <c r="A42" s="513"/>
      <c r="C42" s="497"/>
      <c r="G42" s="512"/>
      <c r="I42" s="500"/>
      <c r="J42" s="500"/>
      <c r="K42" s="500"/>
      <c r="L42" s="500"/>
      <c r="O42" s="512"/>
    </row>
    <row r="43" customFormat="false" ht="12.75" hidden="false" customHeight="true" outlineLevel="0" collapsed="false">
      <c r="A43" s="513"/>
      <c r="C43" s="497"/>
      <c r="G43" s="512"/>
      <c r="I43" s="500"/>
      <c r="J43" s="500"/>
      <c r="K43" s="500"/>
      <c r="L43" s="500"/>
      <c r="O43" s="512"/>
    </row>
    <row r="44" customFormat="false" ht="12.75" hidden="false" customHeight="true" outlineLevel="0" collapsed="false">
      <c r="A44" s="513"/>
      <c r="B44" s="513"/>
      <c r="C44" s="497"/>
      <c r="G44" s="512"/>
      <c r="I44" s="500"/>
      <c r="J44" s="500"/>
      <c r="K44" s="500"/>
      <c r="L44" s="500"/>
      <c r="O44" s="512"/>
    </row>
    <row r="45" customFormat="false" ht="12.75" hidden="false" customHeight="true" outlineLevel="0" collapsed="false">
      <c r="A45" s="513"/>
      <c r="B45" s="513"/>
      <c r="C45" s="497"/>
      <c r="G45" s="512"/>
      <c r="I45" s="500"/>
      <c r="J45" s="500"/>
      <c r="K45" s="500"/>
      <c r="L45" s="500"/>
      <c r="O45" s="512"/>
    </row>
    <row r="46" customFormat="false" ht="12.75" hidden="false" customHeight="true" outlineLevel="0" collapsed="false">
      <c r="A46" s="513"/>
      <c r="B46" s="513"/>
      <c r="C46" s="497"/>
      <c r="G46" s="512"/>
      <c r="I46" s="500"/>
      <c r="J46" s="500"/>
      <c r="K46" s="500"/>
      <c r="L46" s="500"/>
      <c r="O46" s="512"/>
    </row>
    <row r="47" customFormat="false" ht="12.75" hidden="false" customHeight="true" outlineLevel="0" collapsed="false">
      <c r="A47" s="513"/>
      <c r="B47" s="513"/>
      <c r="C47" s="497"/>
      <c r="G47" s="512"/>
      <c r="I47" s="500"/>
      <c r="J47" s="500"/>
      <c r="K47" s="500"/>
      <c r="L47" s="500"/>
      <c r="O47" s="512"/>
    </row>
    <row r="48" customFormat="false" ht="12.75" hidden="false" customHeight="true" outlineLevel="0" collapsed="false">
      <c r="A48" s="513"/>
      <c r="C48" s="497"/>
      <c r="G48" s="512"/>
      <c r="I48" s="500"/>
      <c r="J48" s="500"/>
      <c r="K48" s="500"/>
      <c r="L48" s="500"/>
      <c r="O48" s="512"/>
    </row>
    <row r="49" customFormat="false" ht="12.75" hidden="false" customHeight="true" outlineLevel="0" collapsed="false">
      <c r="A49" s="513"/>
      <c r="C49" s="497"/>
      <c r="G49" s="512"/>
      <c r="I49" s="500"/>
      <c r="J49" s="500"/>
      <c r="K49" s="500"/>
      <c r="L49" s="500"/>
      <c r="O49" s="512"/>
    </row>
    <row r="50" customFormat="false" ht="12.75" hidden="false" customHeight="true" outlineLevel="0" collapsed="false">
      <c r="A50" s="513"/>
      <c r="C50" s="497"/>
      <c r="G50" s="512"/>
      <c r="I50" s="500"/>
      <c r="J50" s="500"/>
      <c r="K50" s="500"/>
      <c r="L50" s="500"/>
      <c r="O50" s="512"/>
    </row>
    <row r="51" customFormat="false" ht="12.75" hidden="false" customHeight="true" outlineLevel="0" collapsed="false">
      <c r="A51" s="513"/>
      <c r="C51" s="497"/>
      <c r="G51" s="512"/>
      <c r="I51" s="500"/>
      <c r="J51" s="500"/>
      <c r="K51" s="500"/>
      <c r="L51" s="500"/>
      <c r="O51" s="512"/>
    </row>
    <row r="52" customFormat="false" ht="12.75" hidden="false" customHeight="true" outlineLevel="0" collapsed="false">
      <c r="A52" s="513"/>
      <c r="C52" s="497"/>
      <c r="G52" s="512"/>
      <c r="I52" s="500"/>
      <c r="J52" s="500"/>
      <c r="K52" s="500"/>
      <c r="L52" s="500"/>
      <c r="O52" s="512"/>
    </row>
    <row r="53" customFormat="false" ht="12.75" hidden="false" customHeight="true" outlineLevel="0" collapsed="false">
      <c r="A53" s="513"/>
      <c r="C53" s="497"/>
      <c r="G53" s="512"/>
      <c r="I53" s="500"/>
      <c r="J53" s="500"/>
      <c r="K53" s="500"/>
      <c r="L53" s="500"/>
      <c r="O53" s="512"/>
    </row>
    <row r="54" customFormat="false" ht="12.75" hidden="false" customHeight="true" outlineLevel="0" collapsed="false">
      <c r="A54" s="513"/>
      <c r="C54" s="497"/>
      <c r="G54" s="512"/>
      <c r="I54" s="500"/>
      <c r="J54" s="500"/>
      <c r="K54" s="500"/>
      <c r="L54" s="500"/>
      <c r="O54" s="512"/>
    </row>
    <row r="55" customFormat="false" ht="12.75" hidden="false" customHeight="true" outlineLevel="0" collapsed="false">
      <c r="A55" s="513"/>
      <c r="C55" s="497"/>
      <c r="G55" s="512"/>
      <c r="I55" s="500"/>
      <c r="J55" s="500"/>
      <c r="K55" s="500"/>
      <c r="L55" s="500"/>
      <c r="O55" s="512"/>
    </row>
    <row r="56" customFormat="false" ht="12.75" hidden="false" customHeight="true" outlineLevel="0" collapsed="false">
      <c r="A56" s="513"/>
      <c r="C56" s="497"/>
      <c r="G56" s="512"/>
      <c r="I56" s="500"/>
      <c r="J56" s="500"/>
      <c r="K56" s="500"/>
      <c r="L56" s="500"/>
      <c r="O56" s="512"/>
    </row>
    <row r="57" customFormat="false" ht="12.75" hidden="false" customHeight="true" outlineLevel="0" collapsed="false">
      <c r="A57" s="513"/>
      <c r="C57" s="497"/>
      <c r="G57" s="512"/>
      <c r="I57" s="500"/>
      <c r="J57" s="500"/>
      <c r="K57" s="500"/>
      <c r="L57" s="500"/>
      <c r="O57" s="512"/>
    </row>
    <row r="58" customFormat="false" ht="12.75" hidden="false" customHeight="true" outlineLevel="0" collapsed="false">
      <c r="A58" s="513"/>
      <c r="C58" s="497"/>
      <c r="G58" s="512"/>
      <c r="I58" s="500"/>
      <c r="J58" s="500"/>
      <c r="K58" s="500"/>
      <c r="L58" s="500"/>
      <c r="O58" s="512"/>
    </row>
    <row r="59" customFormat="false" ht="12.75" hidden="false" customHeight="true" outlineLevel="0" collapsed="false">
      <c r="A59" s="513"/>
      <c r="C59" s="497"/>
      <c r="G59" s="512"/>
      <c r="I59" s="500"/>
      <c r="J59" s="500"/>
      <c r="K59" s="500"/>
      <c r="L59" s="500"/>
      <c r="O59" s="512"/>
    </row>
    <row r="60" customFormat="false" ht="12.75" hidden="false" customHeight="true" outlineLevel="0" collapsed="false">
      <c r="A60" s="513"/>
      <c r="C60" s="497"/>
      <c r="G60" s="512"/>
      <c r="I60" s="500"/>
      <c r="J60" s="500"/>
      <c r="K60" s="500"/>
      <c r="L60" s="500"/>
      <c r="O60" s="512"/>
    </row>
    <row r="61" customFormat="false" ht="12.75" hidden="false" customHeight="true" outlineLevel="0" collapsed="false">
      <c r="A61" s="513"/>
      <c r="C61" s="497"/>
      <c r="G61" s="512"/>
      <c r="I61" s="500"/>
      <c r="J61" s="500"/>
      <c r="K61" s="500"/>
      <c r="L61" s="500"/>
      <c r="O61" s="512"/>
    </row>
    <row r="62" customFormat="false" ht="12.75" hidden="false" customHeight="true" outlineLevel="0" collapsed="false">
      <c r="A62" s="513"/>
      <c r="C62" s="497"/>
      <c r="G62" s="512"/>
      <c r="I62" s="500"/>
      <c r="J62" s="500"/>
      <c r="K62" s="500"/>
      <c r="L62" s="500"/>
      <c r="O62" s="512"/>
    </row>
    <row r="63" customFormat="false" ht="12.75" hidden="false" customHeight="true" outlineLevel="0" collapsed="false">
      <c r="A63" s="513"/>
      <c r="C63" s="497"/>
      <c r="G63" s="512"/>
      <c r="I63" s="500"/>
      <c r="J63" s="500"/>
      <c r="K63" s="500"/>
      <c r="L63" s="500"/>
      <c r="O63" s="512"/>
    </row>
    <row r="64" customFormat="false" ht="12.75" hidden="false" customHeight="true" outlineLevel="0" collapsed="false">
      <c r="A64" s="513"/>
      <c r="C64" s="497"/>
      <c r="G64" s="512"/>
      <c r="I64" s="500"/>
      <c r="J64" s="500"/>
      <c r="K64" s="500"/>
      <c r="L64" s="500"/>
      <c r="O64" s="512"/>
    </row>
    <row r="65" customFormat="false" ht="12.75" hidden="false" customHeight="true" outlineLevel="0" collapsed="false">
      <c r="A65" s="513"/>
      <c r="C65" s="497"/>
      <c r="G65" s="512"/>
      <c r="I65" s="500"/>
      <c r="J65" s="500"/>
      <c r="K65" s="500"/>
      <c r="L65" s="500"/>
      <c r="O65" s="512"/>
    </row>
    <row r="66" customFormat="false" ht="12.75" hidden="false" customHeight="true" outlineLevel="0" collapsed="false">
      <c r="A66" s="513"/>
      <c r="C66" s="497"/>
      <c r="G66" s="512"/>
      <c r="I66" s="500"/>
      <c r="J66" s="500"/>
      <c r="K66" s="500"/>
      <c r="L66" s="500"/>
      <c r="O66" s="512"/>
    </row>
    <row r="67" customFormat="false" ht="12.75" hidden="false" customHeight="true" outlineLevel="0" collapsed="false">
      <c r="A67" s="513"/>
      <c r="C67" s="497"/>
      <c r="G67" s="512"/>
      <c r="I67" s="500"/>
      <c r="J67" s="500"/>
      <c r="K67" s="500"/>
      <c r="L67" s="500"/>
      <c r="O67" s="512"/>
    </row>
    <row r="68" customFormat="false" ht="12.75" hidden="false" customHeight="true" outlineLevel="0" collapsed="false">
      <c r="A68" s="513"/>
      <c r="C68" s="497"/>
      <c r="G68" s="512"/>
      <c r="I68" s="500"/>
      <c r="J68" s="500"/>
      <c r="K68" s="500"/>
      <c r="L68" s="500"/>
      <c r="O68" s="512"/>
    </row>
    <row r="69" customFormat="false" ht="12.75" hidden="false" customHeight="true" outlineLevel="0" collapsed="false">
      <c r="A69" s="513"/>
      <c r="C69" s="497"/>
      <c r="G69" s="512"/>
      <c r="I69" s="500"/>
      <c r="J69" s="500"/>
      <c r="K69" s="500"/>
      <c r="L69" s="500"/>
      <c r="O69" s="512"/>
    </row>
    <row r="70" customFormat="false" ht="12.75" hidden="false" customHeight="true" outlineLevel="0" collapsed="false">
      <c r="A70" s="513"/>
      <c r="C70" s="497"/>
      <c r="G70" s="512"/>
      <c r="I70" s="500"/>
      <c r="J70" s="500"/>
      <c r="K70" s="500"/>
      <c r="L70" s="500"/>
      <c r="O70" s="512"/>
    </row>
    <row r="71" customFormat="false" ht="12.75" hidden="false" customHeight="true" outlineLevel="0" collapsed="false">
      <c r="A71" s="513"/>
      <c r="C71" s="497"/>
      <c r="G71" s="512"/>
      <c r="I71" s="500"/>
      <c r="J71" s="500"/>
      <c r="K71" s="500"/>
      <c r="L71" s="500"/>
      <c r="O71" s="512"/>
    </row>
    <row r="72" customFormat="false" ht="12.75" hidden="false" customHeight="true" outlineLevel="0" collapsed="false">
      <c r="A72" s="513"/>
    </row>
  </sheetData>
  <mergeCells count="4">
    <mergeCell ref="A1:O1"/>
    <mergeCell ref="A2:O2"/>
    <mergeCell ref="A3:O3"/>
    <mergeCell ref="A4:O4"/>
  </mergeCells>
  <printOptions headings="false" gridLines="false" gridLinesSet="true" horizontalCentered="true" verticalCentered="false"/>
  <pageMargins left="0.25" right="0.25" top="0.5" bottom="0.75" header="0.511811023622047" footer="0.25"/>
  <pageSetup paperSize="1" scale="100" fitToWidth="1" fitToHeight="0" pageOrder="downThenOver" orientation="landscape" blackAndWhite="false" draft="false" cellComments="none" horizontalDpi="300" verticalDpi="300" copies="1"/>
  <headerFooter differentFirst="false" differentOddEven="false">
    <oddHeader/>
    <oddFooter>&amp;L&amp;"Times New Roman,Italic"&amp;F/&amp;A&amp;R&amp;"Times New Roman,Italic"&amp;D &amp;T</oddFooter>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0" zoomScaleNormal="10" zoomScalePageLayoutView="10" workbookViewId="0">
      <selection pane="topLeft" activeCell="A1" activeCellId="0" sqref="A1"/>
    </sheetView>
  </sheetViews>
  <sheetFormatPr defaultColWidth="11.53515625" defaultRowHeight="12.8" customHeight="true"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1" scale="100" fitToWidth="1" fitToHeight="1" pageOrder="downThenOver" orientation="portrait" blackAndWhite="false" draft="false" cellComments="none" horizontalDpi="300" verticalDpi="300" copies="1"/>
  <headerFooter differentFirst="false" differentOddEven="false">
    <oddHeader>&amp;C&amp;"Times New Roman,Regular"&amp;12&amp;A</oddHeader>
    <oddFooter>&amp;C&amp;"Times New Roman,Regular"&amp;12Page &amp;P</oddFooter>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00" zoomScaleNormal="100" zoomScalePageLayoutView="60" workbookViewId="0">
      <selection pane="topLeft" activeCell="A1" activeCellId="0" sqref="A1"/>
    </sheetView>
  </sheetViews>
  <sheetFormatPr defaultColWidth="11.53515625" defaultRowHeight="12.8" customHeight="true"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1" scale="100" fitToWidth="1" fitToHeight="1" pageOrder="downThenOver" orientation="portrait" blackAndWhite="false" draft="false" cellComments="none" horizontalDpi="300" verticalDpi="300" copies="1"/>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AG134"/>
  <sheetViews>
    <sheetView showFormulas="false" showGridLines="false" showRowColHeaders="true" showZeros="true" rightToLeft="false" tabSelected="false" showOutlineSymbols="true" defaultGridColor="true" view="normal" topLeftCell="A96" colorId="64" zoomScale="75" zoomScaleNormal="75" zoomScalePageLayoutView="100" workbookViewId="0">
      <selection pane="topLeft" activeCell="C134" activeCellId="0" sqref="C134"/>
    </sheetView>
  </sheetViews>
  <sheetFormatPr defaultColWidth="9.13671875" defaultRowHeight="12.75" customHeight="true" zeroHeight="false" outlineLevelRow="0" outlineLevelCol="0"/>
  <cols>
    <col collapsed="false" customWidth="true" hidden="false" outlineLevel="0" max="1" min="1" style="8" width="46.56"/>
    <col collapsed="false" customWidth="true" hidden="false" outlineLevel="0" max="2" min="2" style="9" width="10.85"/>
    <col collapsed="false" customWidth="true" hidden="false" outlineLevel="0" max="3" min="3" style="8" width="16.99"/>
    <col collapsed="false" customWidth="true" hidden="false" outlineLevel="0" max="4" min="4" style="9" width="10.41"/>
    <col collapsed="false" customWidth="true" hidden="false" outlineLevel="0" max="5" min="5" style="8" width="13.85"/>
    <col collapsed="false" customWidth="true" hidden="false" outlineLevel="0" max="6" min="6" style="9" width="10.13"/>
    <col collapsed="false" customWidth="true" hidden="false" outlineLevel="0" max="7" min="7" style="8" width="14.56"/>
    <col collapsed="false" customWidth="true" hidden="false" outlineLevel="0" max="8" min="8" style="9" width="10.85"/>
    <col collapsed="false" customWidth="true" hidden="false" outlineLevel="0" max="9" min="9" style="8" width="14.7"/>
    <col collapsed="false" customWidth="false" hidden="false" outlineLevel="0" max="10" min="10" style="9" width="9.14"/>
    <col collapsed="false" customWidth="true" hidden="false" outlineLevel="0" max="11" min="11" style="8" width="17.14"/>
    <col collapsed="false" customWidth="false" hidden="false" outlineLevel="0" max="12" min="12" style="9" width="9.14"/>
    <col collapsed="false" customWidth="true" hidden="true" outlineLevel="0" max="13" min="13" style="8" width="17.42"/>
    <col collapsed="false" customWidth="true" hidden="true" outlineLevel="0" max="14" min="14" style="9" width="9.99"/>
    <col collapsed="false" customWidth="true" hidden="true" outlineLevel="0" max="15" min="15" style="8" width="12.7"/>
    <col collapsed="false" customWidth="false" hidden="true" outlineLevel="0" max="16" min="16" style="9" width="9.14"/>
    <col collapsed="false" customWidth="true" hidden="true" outlineLevel="0" max="19" min="17" style="8" width="12.7"/>
    <col collapsed="false" customWidth="true" hidden="true" outlineLevel="0" max="20" min="20" style="8" width="9.99"/>
    <col collapsed="false" customWidth="true" hidden="true" outlineLevel="0" max="21" min="21" style="8" width="12.7"/>
    <col collapsed="false" customWidth="true" hidden="true" outlineLevel="0" max="22" min="22" style="8" width="5.28"/>
    <col collapsed="false" customWidth="true" hidden="true" outlineLevel="0" max="23" min="23" style="8" width="5.71"/>
    <col collapsed="false" customWidth="true" hidden="true" outlineLevel="0" max="24" min="24" style="8" width="4.99"/>
    <col collapsed="false" customWidth="true" hidden="true" outlineLevel="0" max="25" min="25" style="8" width="5.71"/>
    <col collapsed="false" customWidth="true" hidden="true" outlineLevel="0" max="26" min="26" style="9" width="10.71"/>
    <col collapsed="false" customWidth="true" hidden="false" outlineLevel="0" max="27" min="27" style="10" width="14.7"/>
    <col collapsed="false" customWidth="false" hidden="false" outlineLevel="0" max="28" min="28" style="8" width="9.14"/>
    <col collapsed="false" customWidth="true" hidden="false" outlineLevel="0" max="29" min="29" style="8" width="14.28"/>
    <col collapsed="false" customWidth="false" hidden="false" outlineLevel="0" max="31" min="30" style="8" width="9.14"/>
    <col collapsed="false" customWidth="true" hidden="false" outlineLevel="0" max="32" min="32" style="8" width="22.14"/>
    <col collapsed="false" customWidth="false" hidden="false" outlineLevel="0" max="257" min="33" style="8" width="9.14"/>
  </cols>
  <sheetData>
    <row r="1" customFormat="false" ht="12.75" hidden="false" customHeight="false" outlineLevel="0" collapsed="false">
      <c r="A1" s="11" t="s">
        <v>170</v>
      </c>
      <c r="AF1" s="12"/>
    </row>
    <row r="2" customFormat="false" ht="13.5" hidden="false" customHeight="false" outlineLevel="0" collapsed="false">
      <c r="A2" s="11" t="s">
        <v>171</v>
      </c>
      <c r="C2" s="13"/>
      <c r="E2" s="13"/>
      <c r="G2" s="13"/>
      <c r="I2" s="13"/>
      <c r="K2" s="13"/>
      <c r="M2" s="13"/>
      <c r="O2" s="13"/>
      <c r="P2" s="14"/>
      <c r="Q2" s="13"/>
      <c r="R2" s="13"/>
      <c r="S2" s="13"/>
      <c r="T2" s="13"/>
      <c r="U2" s="13"/>
      <c r="V2" s="13"/>
      <c r="W2" s="13"/>
      <c r="X2" s="13"/>
      <c r="Y2" s="13"/>
      <c r="Z2" s="15" t="s">
        <v>172</v>
      </c>
      <c r="AA2" s="16"/>
      <c r="AF2" s="17"/>
    </row>
    <row r="3" customFormat="false" ht="12.75" hidden="false" customHeight="false" outlineLevel="0" collapsed="false">
      <c r="A3" s="11" t="s">
        <v>173</v>
      </c>
    </row>
    <row r="4" customFormat="false" ht="13.5" hidden="false" customHeight="false" outlineLevel="0" collapsed="false">
      <c r="A4" s="18" t="n">
        <f aca="false">'Roll-1'!B5</f>
        <v>37005</v>
      </c>
      <c r="C4" s="19"/>
      <c r="E4" s="19"/>
      <c r="G4" s="19"/>
      <c r="I4" s="19"/>
      <c r="K4" s="19"/>
      <c r="M4" s="19"/>
      <c r="O4" s="19"/>
      <c r="Q4" s="19"/>
      <c r="R4" s="20"/>
      <c r="S4" s="19"/>
      <c r="T4" s="20"/>
      <c r="U4" s="19"/>
      <c r="V4" s="20"/>
      <c r="W4" s="19"/>
      <c r="X4" s="20"/>
      <c r="Y4" s="19"/>
      <c r="AA4" s="21"/>
    </row>
    <row r="5" customFormat="false" ht="13.5" hidden="false" customHeight="false" outlineLevel="0" collapsed="false">
      <c r="C5" s="22" t="str">
        <f aca="false">'Roll-1'!$B3</f>
        <v>FT-NORTHWEST</v>
      </c>
      <c r="E5" s="22" t="str">
        <f aca="false">'Roll-2'!$B3</f>
        <v>FT-NORTHWEST</v>
      </c>
      <c r="G5" s="22" t="str">
        <f aca="false">'Roll-3'!$B3</f>
        <v>FT-NORTHWEST</v>
      </c>
      <c r="I5" s="22" t="str">
        <f aca="false">'Roll-4'!$B3</f>
        <v>FT-NORTHWEST</v>
      </c>
      <c r="K5" s="22" t="str">
        <f aca="false">Input!A1</f>
        <v>FT-Northwest</v>
      </c>
      <c r="M5" s="22" t="str">
        <f aca="false">'Roll-6'!$B3</f>
        <v>FT-CENTRAL</v>
      </c>
      <c r="O5" s="22" t="str">
        <f aca="false">'Roll-7'!$B3</f>
        <v>FT-CENTRAL</v>
      </c>
      <c r="Q5" s="22" t="str">
        <f aca="false">'Roll-10'!$B3</f>
        <v>FT-CENTRAL</v>
      </c>
      <c r="R5" s="22"/>
      <c r="S5" s="22" t="str">
        <f aca="false">'Roll-9'!$B3</f>
        <v>FT-CENTRAL</v>
      </c>
      <c r="T5" s="22"/>
      <c r="U5" s="22" t="str">
        <f aca="false">'Roll-8'!$B3</f>
        <v>FT-CENTRAL</v>
      </c>
      <c r="V5" s="22"/>
      <c r="W5" s="22" t="str">
        <f aca="false">'Roll-11'!$B3</f>
        <v>FT-CENTRAL</v>
      </c>
      <c r="X5" s="22"/>
      <c r="Y5" s="22" t="str">
        <f aca="false">'Roll-12'!$B3</f>
        <v>FT-CENTRAL</v>
      </c>
      <c r="AA5" s="23" t="str">
        <f aca="false">'Roll-1'!B3</f>
        <v>FT-NORTHWEST</v>
      </c>
    </row>
    <row r="6" customFormat="false" ht="23.25" hidden="false" customHeight="false" outlineLevel="0" collapsed="false">
      <c r="A6" s="24" t="str">
        <f aca="false">+Input!A4</f>
        <v>META ID 69041</v>
      </c>
      <c r="B6" s="25"/>
      <c r="C6" s="26" t="str">
        <f aca="false">'Roll-1'!$C3</f>
        <v>Price - LAP</v>
      </c>
      <c r="E6" s="26" t="str">
        <f aca="false">'Roll-2'!$C3</f>
        <v>Basis - LAD</v>
      </c>
      <c r="G6" s="26" t="str">
        <f aca="false">'Roll-3'!$C3</f>
        <v>Gas Daily - LAM</v>
      </c>
      <c r="I6" s="26" t="str">
        <f aca="false">'Roll-4'!$C3</f>
        <v>Index - LAI</v>
      </c>
      <c r="K6" s="26" t="str">
        <f aca="false">Input!F3</f>
        <v>Basis Opt</v>
      </c>
      <c r="M6" s="26" t="str">
        <f aca="false">'Roll-6'!C3</f>
        <v>Options Price - GOP</v>
      </c>
      <c r="O6" s="26" t="str">
        <f aca="false">'Roll-7'!C3</f>
        <v>Options Basis - GOD</v>
      </c>
      <c r="Q6" s="26" t="str">
        <f aca="false">'Roll-10'!C3</f>
        <v>CAD - B~P</v>
      </c>
      <c r="R6" s="22"/>
      <c r="S6" s="26" t="str">
        <f aca="false">'Roll-9'!C3</f>
        <v>Weather</v>
      </c>
      <c r="T6" s="22"/>
      <c r="U6" s="26" t="str">
        <f aca="false">'Roll-8'!C3</f>
        <v>Options / Trans GOI</v>
      </c>
      <c r="V6" s="22"/>
      <c r="W6" s="26" t="str">
        <f aca="false">'Roll-11'!C3</f>
        <v>Crude - WTI</v>
      </c>
      <c r="X6" s="22"/>
      <c r="Y6" s="26" t="n">
        <f aca="false">'Roll-12'!C3</f>
        <v>0</v>
      </c>
      <c r="AA6" s="27" t="s">
        <v>174</v>
      </c>
    </row>
    <row r="7" customFormat="false" ht="12.75" hidden="false" customHeight="false" outlineLevel="0" collapsed="false">
      <c r="C7" s="28"/>
      <c r="E7" s="28"/>
      <c r="G7" s="28"/>
      <c r="I7" s="28"/>
      <c r="K7" s="28"/>
      <c r="M7" s="28"/>
      <c r="O7" s="28"/>
      <c r="Q7" s="28"/>
      <c r="R7" s="28"/>
      <c r="S7" s="28"/>
      <c r="T7" s="28"/>
      <c r="U7" s="28"/>
      <c r="V7" s="28"/>
      <c r="W7" s="28"/>
      <c r="X7" s="28"/>
      <c r="Y7" s="28"/>
      <c r="AA7" s="23"/>
    </row>
    <row r="8" customFormat="false" ht="26.25" hidden="false" customHeight="false" outlineLevel="0" collapsed="false">
      <c r="A8" s="29"/>
      <c r="B8" s="8" t="s">
        <v>175</v>
      </c>
      <c r="C8" s="30" t="n">
        <f aca="false">'Roll-1'!$B6</f>
        <v>1114561</v>
      </c>
      <c r="D8" s="31"/>
      <c r="E8" s="30" t="n">
        <f aca="false">'Roll-2'!$B6</f>
        <v>1114562</v>
      </c>
      <c r="G8" s="30" t="n">
        <f aca="false">'Roll-3'!$B6</f>
        <v>1114565</v>
      </c>
      <c r="H8" s="32"/>
      <c r="I8" s="30" t="n">
        <f aca="false">'Roll-4'!$B6</f>
        <v>1114564</v>
      </c>
      <c r="J8" s="32"/>
      <c r="K8" s="33" t="n">
        <f aca="false">'Roll-5'!$B6</f>
        <v>0</v>
      </c>
      <c r="L8" s="32"/>
      <c r="M8" s="33" t="n">
        <f aca="false">'Roll-6'!$B6</f>
        <v>0</v>
      </c>
      <c r="N8" s="32"/>
      <c r="O8" s="33" t="n">
        <f aca="false">'Roll-7'!$B6</f>
        <v>0</v>
      </c>
      <c r="P8" s="32"/>
      <c r="Q8" s="33" t="n">
        <f aca="false">'Roll-10'!$B6</f>
        <v>0</v>
      </c>
      <c r="R8" s="33"/>
      <c r="S8" s="33" t="n">
        <f aca="false">'Roll-9'!$B6</f>
        <v>0</v>
      </c>
      <c r="T8" s="33"/>
      <c r="U8" s="33" t="n">
        <f aca="false">'Roll-8'!B6</f>
        <v>0</v>
      </c>
      <c r="V8" s="34"/>
      <c r="W8" s="34" t="n">
        <f aca="false">'Roll-11'!B6</f>
        <v>0</v>
      </c>
      <c r="X8" s="34"/>
      <c r="Y8" s="34" t="n">
        <f aca="false">'Roll-12'!$B6</f>
        <v>0</v>
      </c>
      <c r="AA8" s="35"/>
    </row>
    <row r="9" customFormat="false" ht="12.75" hidden="false" customHeight="false" outlineLevel="0" collapsed="false">
      <c r="B9" s="8" t="s">
        <v>14</v>
      </c>
      <c r="C9" s="28"/>
      <c r="E9" s="28"/>
      <c r="G9" s="28"/>
      <c r="I9" s="28"/>
      <c r="K9" s="28"/>
      <c r="M9" s="28"/>
      <c r="O9" s="28"/>
      <c r="Q9" s="28"/>
      <c r="R9" s="28"/>
      <c r="S9" s="28"/>
      <c r="T9" s="28"/>
      <c r="U9" s="28"/>
      <c r="V9" s="28"/>
      <c r="W9" s="28"/>
      <c r="X9" s="28"/>
      <c r="Y9" s="28"/>
      <c r="AA9" s="23"/>
    </row>
    <row r="10" customFormat="false" ht="12.75" hidden="false" customHeight="false" outlineLevel="0" collapsed="false">
      <c r="A10" s="36" t="s">
        <v>176</v>
      </c>
    </row>
    <row r="11" customFormat="false" ht="12" hidden="false" customHeight="true" outlineLevel="0" collapsed="false">
      <c r="A11" s="36"/>
    </row>
    <row r="12" customFormat="false" ht="13.5" hidden="false" customHeight="false" outlineLevel="0" collapsed="false">
      <c r="A12" s="37" t="n">
        <f aca="false">A4</f>
        <v>37005</v>
      </c>
    </row>
    <row r="13" customFormat="false" ht="12.75" hidden="false" customHeight="false" outlineLevel="0" collapsed="false">
      <c r="A13" s="38" t="s">
        <v>177</v>
      </c>
      <c r="C13" s="39" t="n">
        <f aca="false">'Roll-1'!$R15</f>
        <v>1</v>
      </c>
      <c r="E13" s="39" t="n">
        <f aca="false">'Roll-2'!$R15</f>
        <v>0.011</v>
      </c>
      <c r="G13" s="39" t="n">
        <f aca="false">'Roll-3'!$R15</f>
        <v>0</v>
      </c>
      <c r="I13" s="39" t="n">
        <f aca="false">'Roll-4'!$R15</f>
        <v>0</v>
      </c>
      <c r="K13" s="39" t="n">
        <f aca="false">'Roll-5'!$R15</f>
        <v>0</v>
      </c>
      <c r="M13" s="39" t="n">
        <f aca="false">'Roll-6'!$R15</f>
        <v>0</v>
      </c>
      <c r="O13" s="39" t="n">
        <f aca="false">'Roll-7'!$R15</f>
        <v>0</v>
      </c>
      <c r="Q13" s="39" t="n">
        <f aca="false">'Roll-10'!$R15</f>
        <v>0</v>
      </c>
      <c r="R13" s="40"/>
      <c r="S13" s="39" t="n">
        <f aca="false">'Roll-9'!$R15</f>
        <v>0</v>
      </c>
      <c r="T13" s="40"/>
      <c r="U13" s="39" t="n">
        <f aca="false">'Roll-8'!$R15</f>
        <v>0</v>
      </c>
      <c r="V13" s="40"/>
      <c r="W13" s="39" t="n">
        <f aca="false">'Roll-11'!$R15</f>
        <v>0</v>
      </c>
      <c r="X13" s="40"/>
      <c r="Y13" s="39" t="n">
        <f aca="false">'Roll-12'!$R15</f>
        <v>0</v>
      </c>
      <c r="AA13" s="41" t="n">
        <f aca="false">IF(AA14=0,0,AA15/AA14)</f>
        <v>0.304039074834606</v>
      </c>
      <c r="AC13" s="42"/>
    </row>
    <row r="14" customFormat="false" ht="12.75" hidden="false" customHeight="false" outlineLevel="0" collapsed="false">
      <c r="A14" s="38" t="s">
        <v>178</v>
      </c>
      <c r="C14" s="43" t="n">
        <f aca="false">+'Roll-1'!$R16</f>
        <v>-1.7677514359</v>
      </c>
      <c r="E14" s="43" t="n">
        <f aca="false">+'Roll-2'!$R16</f>
        <v>-4.1983681715</v>
      </c>
      <c r="G14" s="43" t="n">
        <f aca="false">+'Roll-3'!$R16</f>
        <v>0</v>
      </c>
      <c r="I14" s="43" t="n">
        <f aca="false">+'Roll-4'!$R16</f>
        <v>0</v>
      </c>
      <c r="K14" s="43" t="n">
        <f aca="false">+'Roll-5'!$R16</f>
        <v>0</v>
      </c>
      <c r="M14" s="43" t="n">
        <f aca="false">+'Roll-6'!$R16</f>
        <v>0</v>
      </c>
      <c r="O14" s="43" t="n">
        <f aca="false">+'Roll-7'!$R16</f>
        <v>0</v>
      </c>
      <c r="Q14" s="43" t="n">
        <f aca="false">+'Roll-10'!$R16</f>
        <v>0</v>
      </c>
      <c r="R14" s="44"/>
      <c r="S14" s="43" t="n">
        <f aca="false">+'Roll-9'!$R16</f>
        <v>0</v>
      </c>
      <c r="T14" s="44"/>
      <c r="U14" s="43" t="n">
        <f aca="false">+'Roll-8'!$R16</f>
        <v>0</v>
      </c>
      <c r="V14" s="44"/>
      <c r="W14" s="43" t="n">
        <f aca="false">+'Roll-11'!$R16</f>
        <v>0</v>
      </c>
      <c r="X14" s="44"/>
      <c r="Y14" s="43" t="n">
        <f aca="false">+'Roll-12'!$R16</f>
        <v>0</v>
      </c>
      <c r="AA14" s="45" t="n">
        <f aca="false">C14+E14+G14+I14+K14</f>
        <v>-5.9661196074</v>
      </c>
      <c r="AC14" s="42"/>
    </row>
    <row r="15" customFormat="false" ht="12.75" hidden="false" customHeight="false" outlineLevel="0" collapsed="false">
      <c r="A15" s="46" t="s">
        <v>179</v>
      </c>
      <c r="B15" s="47"/>
      <c r="C15" s="48" t="n">
        <f aca="false">'Roll-1'!$R17</f>
        <v>-1.7677514359</v>
      </c>
      <c r="D15" s="47"/>
      <c r="E15" s="48" t="n">
        <f aca="false">'Roll-2'!$R17</f>
        <v>-0.0461820498865</v>
      </c>
      <c r="F15" s="47"/>
      <c r="G15" s="48" t="n">
        <f aca="false">'Roll-3'!$R17</f>
        <v>0</v>
      </c>
      <c r="H15" s="47"/>
      <c r="I15" s="48" t="n">
        <f aca="false">'Roll-4'!$R17</f>
        <v>0</v>
      </c>
      <c r="J15" s="47"/>
      <c r="K15" s="49" t="n">
        <f aca="false">'Roll-5'!$R17</f>
        <v>0</v>
      </c>
      <c r="L15" s="47"/>
      <c r="M15" s="49" t="n">
        <f aca="false">'Roll-6'!$R17</f>
        <v>0</v>
      </c>
      <c r="N15" s="47"/>
      <c r="O15" s="49" t="n">
        <f aca="false">'Roll-7'!$R17</f>
        <v>0</v>
      </c>
      <c r="P15" s="47"/>
      <c r="Q15" s="49" t="n">
        <f aca="false">'Roll-10'!$R17</f>
        <v>0</v>
      </c>
      <c r="R15" s="50"/>
      <c r="S15" s="49" t="n">
        <f aca="false">'Roll-9'!$R17</f>
        <v>0</v>
      </c>
      <c r="T15" s="47"/>
      <c r="U15" s="49" t="n">
        <f aca="false">'Roll-8'!$R17</f>
        <v>0</v>
      </c>
      <c r="V15" s="51"/>
      <c r="W15" s="49" t="n">
        <f aca="false">'Roll-11'!$R17</f>
        <v>0</v>
      </c>
      <c r="X15" s="51"/>
      <c r="Y15" s="49" t="n">
        <f aca="false">'Roll-12'!$R17</f>
        <v>0</v>
      </c>
      <c r="Z15" s="47"/>
      <c r="AA15" s="45" t="n">
        <f aca="false">C15+E15+G15+I15+K15</f>
        <v>-1.8139334857865</v>
      </c>
      <c r="AC15" s="42"/>
    </row>
    <row r="16" customFormat="false" ht="12.75" hidden="false" customHeight="false" outlineLevel="0" collapsed="false">
      <c r="A16" s="42" t="s">
        <v>180</v>
      </c>
      <c r="C16" s="52"/>
      <c r="E16" s="52"/>
      <c r="G16" s="52"/>
      <c r="I16" s="52"/>
      <c r="K16" s="52"/>
      <c r="M16" s="52"/>
      <c r="O16" s="52"/>
      <c r="Q16" s="52"/>
      <c r="R16" s="52"/>
      <c r="S16" s="52"/>
      <c r="T16" s="52"/>
      <c r="U16" s="52"/>
      <c r="V16" s="52"/>
      <c r="W16" s="52"/>
      <c r="X16" s="52"/>
      <c r="Y16" s="52"/>
      <c r="AA16" s="53"/>
      <c r="AC16" s="42"/>
    </row>
    <row r="17" customFormat="false" ht="12.75" hidden="false" customHeight="false" outlineLevel="0" collapsed="false">
      <c r="A17" s="42" t="s">
        <v>181</v>
      </c>
    </row>
    <row r="18" customFormat="false" ht="12.75" hidden="false" customHeight="false" outlineLevel="0" collapsed="false">
      <c r="A18" s="42"/>
      <c r="C18" s="52"/>
      <c r="E18" s="52"/>
      <c r="G18" s="52"/>
      <c r="I18" s="52"/>
      <c r="K18" s="52"/>
      <c r="M18" s="52"/>
      <c r="O18" s="52"/>
      <c r="Q18" s="52"/>
      <c r="R18" s="52"/>
      <c r="S18" s="52"/>
      <c r="T18" s="52"/>
      <c r="U18" s="52"/>
      <c r="V18" s="52"/>
      <c r="W18" s="52"/>
      <c r="X18" s="52"/>
      <c r="Y18" s="52"/>
      <c r="AA18" s="53"/>
    </row>
    <row r="19" customFormat="false" ht="12.75" hidden="false" customHeight="false" outlineLevel="0" collapsed="false">
      <c r="A19" s="42" t="s">
        <v>182</v>
      </c>
      <c r="C19" s="54" t="n">
        <f aca="false">'Roll-1'!$S14+'Roll-1'!$Y16</f>
        <v>0</v>
      </c>
      <c r="E19" s="54" t="n">
        <f aca="false">'Roll-2'!$S14+'Roll-2'!$Y16</f>
        <v>0</v>
      </c>
      <c r="G19" s="54" t="n">
        <f aca="false">'Roll-3'!$S14+'Roll-3'!$Y16</f>
        <v>0</v>
      </c>
      <c r="I19" s="54" t="n">
        <f aca="false">'Roll-4'!$S14+'Roll-4'!$Y16</f>
        <v>0</v>
      </c>
      <c r="K19" s="54" t="n">
        <f aca="false">'Roll-5'!$S14+'Roll-5'!$Y16</f>
        <v>0</v>
      </c>
      <c r="M19" s="54" t="n">
        <f aca="false">'Roll-6'!$S14+'Roll-6'!$Y16</f>
        <v>0</v>
      </c>
      <c r="O19" s="54" t="n">
        <f aca="false">'Roll-7'!$S14+'Roll-7'!$Y16</f>
        <v>0</v>
      </c>
      <c r="Q19" s="54" t="n">
        <f aca="false">'Roll-10'!$S14+'Roll-10'!$Y16</f>
        <v>0</v>
      </c>
      <c r="R19" s="55"/>
      <c r="S19" s="54" t="n">
        <f aca="false">'Roll-9'!$S14+'Roll-9'!$Y16</f>
        <v>0</v>
      </c>
      <c r="T19" s="55"/>
      <c r="U19" s="54" t="n">
        <f aca="false">'Roll-8'!$S14+'Roll-8'!$Y16</f>
        <v>0</v>
      </c>
      <c r="V19" s="55"/>
      <c r="W19" s="54" t="n">
        <f aca="false">'Roll-11'!$S14+'Roll-11'!$Y16</f>
        <v>0</v>
      </c>
      <c r="X19" s="55"/>
      <c r="Y19" s="54" t="n">
        <f aca="false">'Roll-12'!$S14+'Roll-12'!$Y16</f>
        <v>0</v>
      </c>
      <c r="AA19" s="45" t="n">
        <f aca="false">C19+E19+G19+I19+K19</f>
        <v>0</v>
      </c>
    </row>
    <row r="20" customFormat="false" ht="12.75" hidden="false" customHeight="false" outlineLevel="0" collapsed="false">
      <c r="A20" s="42" t="s">
        <v>183</v>
      </c>
      <c r="C20" s="54" t="n">
        <f aca="false">'Roll-1'!$T14+'Roll-1'!$Y17</f>
        <v>0</v>
      </c>
      <c r="E20" s="54" t="n">
        <f aca="false">'Roll-2'!$T14+'Roll-2'!$Y17</f>
        <v>0</v>
      </c>
      <c r="G20" s="54" t="n">
        <f aca="false">'Roll-3'!$T14+'Roll-3'!$Y17</f>
        <v>0</v>
      </c>
      <c r="I20" s="54" t="n">
        <f aca="false">'Roll-4'!$T14+'Roll-4'!$Y17</f>
        <v>0</v>
      </c>
      <c r="K20" s="54" t="n">
        <f aca="false">'Roll-5'!$T14+'Roll-5'!$Y17</f>
        <v>0</v>
      </c>
      <c r="M20" s="54" t="n">
        <f aca="false">'Roll-6'!$T14+'Roll-6'!$Y17</f>
        <v>0</v>
      </c>
      <c r="O20" s="54" t="n">
        <f aca="false">'Roll-7'!$T14+'Roll-7'!$Y17</f>
        <v>0</v>
      </c>
      <c r="Q20" s="54" t="n">
        <f aca="false">'Roll-10'!$T14+'Roll-10'!$Y17</f>
        <v>0</v>
      </c>
      <c r="R20" s="55"/>
      <c r="S20" s="54" t="n">
        <f aca="false">'Roll-9'!$T14+'Roll-9'!$Y17</f>
        <v>0</v>
      </c>
      <c r="T20" s="55"/>
      <c r="U20" s="54" t="n">
        <f aca="false">'Roll-8'!$T14+'Roll-8'!$Y17</f>
        <v>0</v>
      </c>
      <c r="V20" s="55"/>
      <c r="W20" s="54" t="n">
        <f aca="false">'Roll-11'!$T14+'Roll-11'!$Y17</f>
        <v>0</v>
      </c>
      <c r="X20" s="55"/>
      <c r="Y20" s="54" t="n">
        <f aca="false">'Roll-12'!$T14+'Roll-12'!$Y17</f>
        <v>0</v>
      </c>
      <c r="AA20" s="45" t="n">
        <f aca="false">C20+E20+G20+I20+K20</f>
        <v>0</v>
      </c>
    </row>
    <row r="21" customFormat="false" ht="12.75" hidden="false" customHeight="false" outlineLevel="0" collapsed="false">
      <c r="A21" s="42" t="s">
        <v>184</v>
      </c>
      <c r="C21" s="54" t="n">
        <f aca="false">SUM(C19:C20)</f>
        <v>0</v>
      </c>
      <c r="E21" s="54" t="n">
        <f aca="false">SUM(E19:E20)</f>
        <v>0</v>
      </c>
      <c r="G21" s="54" t="n">
        <f aca="false">SUM(G19:G20)</f>
        <v>0</v>
      </c>
      <c r="I21" s="54" t="n">
        <f aca="false">SUM(I19:I20)</f>
        <v>0</v>
      </c>
      <c r="K21" s="54" t="n">
        <f aca="false">SUM(K19:K20)</f>
        <v>0</v>
      </c>
      <c r="M21" s="54" t="n">
        <f aca="false">SUM(M19:M20)</f>
        <v>0</v>
      </c>
      <c r="O21" s="54" t="n">
        <f aca="false">SUM(O19:O20)</f>
        <v>0</v>
      </c>
      <c r="Q21" s="54" t="n">
        <f aca="false">SUM(Q19:Q20)</f>
        <v>0</v>
      </c>
      <c r="R21" s="55"/>
      <c r="S21" s="54" t="n">
        <f aca="false">SUM(S19:S20)</f>
        <v>0</v>
      </c>
      <c r="T21" s="55"/>
      <c r="U21" s="54" t="n">
        <f aca="false">SUM(U19:U20)</f>
        <v>0</v>
      </c>
      <c r="V21" s="55"/>
      <c r="W21" s="54" t="n">
        <f aca="false">SUM(W19:W20)</f>
        <v>0</v>
      </c>
      <c r="X21" s="55"/>
      <c r="Y21" s="54" t="n">
        <f aca="false">SUM(Y19:Y20)</f>
        <v>0</v>
      </c>
      <c r="AA21" s="45" t="n">
        <f aca="false">C21+E21+G21+I21+K21</f>
        <v>0</v>
      </c>
    </row>
    <row r="22" customFormat="false" ht="12.75" hidden="false" customHeight="false" outlineLevel="0" collapsed="false">
      <c r="C22" s="52"/>
      <c r="E22" s="52"/>
      <c r="G22" s="52"/>
      <c r="I22" s="52"/>
      <c r="K22" s="52"/>
      <c r="M22" s="52"/>
      <c r="O22" s="52"/>
      <c r="Q22" s="52"/>
      <c r="R22" s="52"/>
      <c r="S22" s="52"/>
      <c r="T22" s="52"/>
      <c r="U22" s="52"/>
      <c r="V22" s="52"/>
      <c r="W22" s="52"/>
      <c r="X22" s="52"/>
      <c r="Y22" s="52"/>
      <c r="AA22" s="45"/>
    </row>
    <row r="23" customFormat="false" ht="12.75" hidden="false" customHeight="false" outlineLevel="0" collapsed="false">
      <c r="A23" s="56" t="n">
        <f aca="false">EOMONTH(A4,-1)</f>
        <v>36981</v>
      </c>
      <c r="AA23" s="45"/>
    </row>
    <row r="24" customFormat="false" ht="12.75" hidden="false" customHeight="false" outlineLevel="0" collapsed="false">
      <c r="A24" s="42" t="s">
        <v>182</v>
      </c>
      <c r="C24" s="54" t="n">
        <f aca="false">'Roll-1'!$S24+'Roll-1'!$Y16</f>
        <v>0</v>
      </c>
      <c r="E24" s="54" t="n">
        <f aca="false">'Roll-2'!$S24+'Roll-2'!$Y16</f>
        <v>0</v>
      </c>
      <c r="G24" s="54" t="n">
        <f aca="false">'Roll-3'!$S24+'Roll-3'!$Y16</f>
        <v>0</v>
      </c>
      <c r="I24" s="54" t="n">
        <f aca="false">'Roll-4'!$S24+'Roll-4'!$Y16</f>
        <v>0</v>
      </c>
      <c r="K24" s="54" t="n">
        <f aca="false">'Roll-5'!$S24+'Roll-5'!$Y16</f>
        <v>0</v>
      </c>
      <c r="M24" s="54" t="n">
        <f aca="false">'Roll-6'!$S24+'Roll-6'!$Y16</f>
        <v>0</v>
      </c>
      <c r="O24" s="54" t="n">
        <f aca="false">'Roll-7'!$S24+'Roll-7'!$Y16</f>
        <v>0</v>
      </c>
      <c r="Q24" s="54" t="n">
        <f aca="false">'Roll-10'!$S24+'Roll-10'!$Y16</f>
        <v>0</v>
      </c>
      <c r="R24" s="55"/>
      <c r="S24" s="54" t="n">
        <f aca="false">'Roll-9'!$S24+'Roll-9'!$Y16</f>
        <v>0</v>
      </c>
      <c r="T24" s="55"/>
      <c r="U24" s="54" t="n">
        <f aca="false">'Roll-8'!$S24+'Roll-8'!$Y16</f>
        <v>0</v>
      </c>
      <c r="V24" s="55"/>
      <c r="W24" s="54" t="n">
        <f aca="false">'Roll-11'!$S24+'Roll-11'!$Y16</f>
        <v>0</v>
      </c>
      <c r="X24" s="55"/>
      <c r="Y24" s="54" t="n">
        <f aca="false">'Roll-12'!$S24+'Roll-12'!$Y16</f>
        <v>0</v>
      </c>
      <c r="AA24" s="45" t="n">
        <f aca="false">C24+E24+G24+I24+K24</f>
        <v>0</v>
      </c>
    </row>
    <row r="25" customFormat="false" ht="12.75" hidden="false" customHeight="false" outlineLevel="0" collapsed="false">
      <c r="A25" s="42" t="s">
        <v>183</v>
      </c>
      <c r="C25" s="54" t="n">
        <f aca="false">'Roll-1'!$T24+'Roll-1'!$Y17</f>
        <v>0</v>
      </c>
      <c r="E25" s="54" t="n">
        <f aca="false">'Roll-2'!$T24+'Roll-2'!$Y17</f>
        <v>0</v>
      </c>
      <c r="G25" s="54" t="n">
        <f aca="false">'Roll-3'!$T24+'Roll-3'!$Y17</f>
        <v>0</v>
      </c>
      <c r="I25" s="54" t="n">
        <f aca="false">'Roll-4'!$T24+'Roll-4'!$Y17</f>
        <v>0</v>
      </c>
      <c r="K25" s="54" t="n">
        <f aca="false">'Roll-5'!$T24+'Roll-5'!$Y17</f>
        <v>0</v>
      </c>
      <c r="M25" s="54" t="n">
        <f aca="false">'Roll-6'!$T24+'Roll-6'!$Y17</f>
        <v>0</v>
      </c>
      <c r="O25" s="54" t="n">
        <f aca="false">'Roll-7'!$T24+'Roll-7'!$Y17</f>
        <v>0</v>
      </c>
      <c r="Q25" s="54" t="n">
        <f aca="false">'Roll-10'!$T24+'Roll-10'!$Y17</f>
        <v>0</v>
      </c>
      <c r="R25" s="55"/>
      <c r="S25" s="54" t="n">
        <f aca="false">'Roll-9'!$T24+'Roll-9'!$Y17</f>
        <v>0</v>
      </c>
      <c r="T25" s="55"/>
      <c r="U25" s="54" t="n">
        <f aca="false">'Roll-8'!$T24+'Roll-8'!$Y17</f>
        <v>0</v>
      </c>
      <c r="V25" s="55"/>
      <c r="W25" s="54" t="n">
        <f aca="false">'Roll-11'!$T24+'Roll-11'!$Y17</f>
        <v>0</v>
      </c>
      <c r="X25" s="55"/>
      <c r="Y25" s="54" t="n">
        <f aca="false">'Roll-12'!$T24+'Roll-12'!$Y17</f>
        <v>0</v>
      </c>
      <c r="AA25" s="45" t="n">
        <f aca="false">C25+E25+G25+I25+K25</f>
        <v>0</v>
      </c>
    </row>
    <row r="26" customFormat="false" ht="12.75" hidden="false" customHeight="false" outlineLevel="0" collapsed="false">
      <c r="A26" s="42" t="s">
        <v>184</v>
      </c>
      <c r="C26" s="54" t="n">
        <f aca="false">SUM(C24:C25)</f>
        <v>0</v>
      </c>
      <c r="E26" s="54" t="n">
        <f aca="false">SUM(E24:E25)</f>
        <v>0</v>
      </c>
      <c r="G26" s="54" t="n">
        <f aca="false">SUM(G24:G25)</f>
        <v>0</v>
      </c>
      <c r="I26" s="54" t="n">
        <f aca="false">SUM(I24:I25)</f>
        <v>0</v>
      </c>
      <c r="K26" s="54" t="n">
        <f aca="false">SUM(K24:K25)</f>
        <v>0</v>
      </c>
      <c r="M26" s="54" t="n">
        <f aca="false">SUM(M24:M25)</f>
        <v>0</v>
      </c>
      <c r="O26" s="54" t="n">
        <f aca="false">SUM(O24:O25)</f>
        <v>0</v>
      </c>
      <c r="Q26" s="54" t="n">
        <f aca="false">SUM(Q24:Q25)</f>
        <v>0</v>
      </c>
      <c r="R26" s="55"/>
      <c r="S26" s="54" t="n">
        <f aca="false">SUM(S24:S25)</f>
        <v>0</v>
      </c>
      <c r="T26" s="55"/>
      <c r="U26" s="54" t="n">
        <f aca="false">SUM(U24:U25)</f>
        <v>0</v>
      </c>
      <c r="V26" s="55"/>
      <c r="W26" s="54" t="n">
        <f aca="false">SUM(W24:W25)</f>
        <v>0</v>
      </c>
      <c r="X26" s="55"/>
      <c r="Y26" s="54" t="n">
        <f aca="false">SUM(Y24:Y25)</f>
        <v>0</v>
      </c>
      <c r="AA26" s="45" t="n">
        <f aca="false">C26+E26+G26+I26+K26</f>
        <v>0</v>
      </c>
    </row>
    <row r="27" customFormat="false" ht="12.75" hidden="false" customHeight="false" outlineLevel="0" collapsed="false">
      <c r="AA27" s="45" t="n">
        <f aca="false">C27+E27+G27+I27+K27</f>
        <v>0</v>
      </c>
    </row>
    <row r="28" customFormat="false" ht="12.75" hidden="false" customHeight="false" outlineLevel="0" collapsed="false">
      <c r="A28" s="56" t="n">
        <f aca="false">EOMONTH(A4,-1)</f>
        <v>36981</v>
      </c>
      <c r="C28" s="54" t="n">
        <f aca="false">-C26+C21</f>
        <v>0</v>
      </c>
      <c r="E28" s="54" t="n">
        <f aca="false">-E26+E21</f>
        <v>0</v>
      </c>
      <c r="G28" s="54" t="n">
        <f aca="false">-G26+G21</f>
        <v>0</v>
      </c>
      <c r="I28" s="54" t="n">
        <f aca="false">-I26+I21</f>
        <v>0</v>
      </c>
      <c r="K28" s="54" t="n">
        <f aca="false">-K26+K21</f>
        <v>0</v>
      </c>
      <c r="M28" s="54" t="n">
        <f aca="false">-M26+M21</f>
        <v>0</v>
      </c>
      <c r="O28" s="54" t="n">
        <f aca="false">-O26+O21</f>
        <v>0</v>
      </c>
      <c r="Q28" s="54" t="n">
        <f aca="false">-Q26+Q21</f>
        <v>0</v>
      </c>
      <c r="R28" s="55"/>
      <c r="S28" s="54" t="n">
        <f aca="false">-S26+S21</f>
        <v>0</v>
      </c>
      <c r="T28" s="55"/>
      <c r="U28" s="54" t="n">
        <f aca="false">-U26+U21</f>
        <v>0</v>
      </c>
      <c r="V28" s="55"/>
      <c r="W28" s="54" t="n">
        <f aca="false">-W26+W21</f>
        <v>0</v>
      </c>
      <c r="X28" s="55"/>
      <c r="Y28" s="54" t="n">
        <f aca="false">-Y26+Y21</f>
        <v>0</v>
      </c>
      <c r="AA28" s="45" t="n">
        <f aca="false">C28+E28+G28+I28+K28</f>
        <v>0</v>
      </c>
    </row>
    <row r="30" customFormat="false" ht="12.75" hidden="false" customHeight="false" outlineLevel="0" collapsed="false">
      <c r="A30" s="57" t="s">
        <v>185</v>
      </c>
    </row>
    <row r="32" customFormat="false" ht="13.5" hidden="false" customHeight="false" outlineLevel="0" collapsed="false">
      <c r="A32" s="58" t="n">
        <f aca="false">EOMONTH(A4,-1)</f>
        <v>36981</v>
      </c>
      <c r="C32" s="52"/>
      <c r="E32" s="52"/>
      <c r="G32" s="52"/>
      <c r="I32" s="52"/>
      <c r="K32" s="52"/>
      <c r="M32" s="52"/>
      <c r="O32" s="52"/>
      <c r="Q32" s="52"/>
      <c r="R32" s="52"/>
      <c r="S32" s="52"/>
      <c r="T32" s="52"/>
      <c r="U32" s="52"/>
      <c r="V32" s="52"/>
      <c r="W32" s="52"/>
      <c r="X32" s="52"/>
      <c r="Y32" s="52"/>
      <c r="AA32" s="53"/>
    </row>
    <row r="33" customFormat="false" ht="12.75" hidden="false" customHeight="false" outlineLevel="0" collapsed="false">
      <c r="A33" s="42" t="s">
        <v>186</v>
      </c>
      <c r="C33" s="59" t="n">
        <f aca="false">'Roll-1'!$M30/1</f>
        <v>-10722733.4526</v>
      </c>
      <c r="E33" s="59" t="n">
        <f aca="false">'Roll-2'!$M30/1</f>
        <v>84566965.9312</v>
      </c>
      <c r="G33" s="59" t="n">
        <f aca="false">'Roll-3'!$M30/1</f>
        <v>1493531</v>
      </c>
      <c r="I33" s="59" t="n">
        <f aca="false">'Roll-4'!$M30/1</f>
        <v>0</v>
      </c>
      <c r="K33" s="59" t="n">
        <f aca="false">'Roll-5'!$M30/1</f>
        <v>0</v>
      </c>
      <c r="M33" s="59" t="n">
        <f aca="false">'Roll-6'!$M30</f>
        <v>0</v>
      </c>
      <c r="O33" s="59" t="n">
        <f aca="false">'Roll-7'!$M30</f>
        <v>0</v>
      </c>
      <c r="Q33" s="59" t="n">
        <f aca="false">'Roll-10'!$M30</f>
        <v>0</v>
      </c>
      <c r="R33" s="60"/>
      <c r="S33" s="59" t="n">
        <f aca="false">'Roll-9'!$M30</f>
        <v>0</v>
      </c>
      <c r="T33" s="60"/>
      <c r="U33" s="59" t="n">
        <f aca="false">'Roll-8'!$M30</f>
        <v>0</v>
      </c>
      <c r="V33" s="60"/>
      <c r="W33" s="59" t="n">
        <f aca="false">'Roll-11'!$M30</f>
        <v>0</v>
      </c>
      <c r="X33" s="60"/>
      <c r="Y33" s="59" t="n">
        <f aca="false">'Roll-12'!$M30</f>
        <v>0</v>
      </c>
      <c r="AA33" s="45" t="n">
        <f aca="false">C33+E33+G33+I33+K33</f>
        <v>75337763.4786</v>
      </c>
      <c r="AB33" s="61"/>
    </row>
    <row r="34" customFormat="false" ht="12.75" hidden="false" customHeight="false" outlineLevel="0" collapsed="false">
      <c r="A34" s="42" t="s">
        <v>187</v>
      </c>
      <c r="C34" s="59" t="n">
        <f aca="false">'Roll-1'!$M31/1</f>
        <v>0</v>
      </c>
      <c r="E34" s="59" t="n">
        <f aca="false">'Roll-2'!$M31/1</f>
        <v>0</v>
      </c>
      <c r="G34" s="59" t="n">
        <f aca="false">'Roll-3'!$M31/1</f>
        <v>0</v>
      </c>
      <c r="I34" s="59" t="n">
        <f aca="false">'Roll-4'!$M31/1</f>
        <v>0</v>
      </c>
      <c r="K34" s="59" t="n">
        <f aca="false">'Roll-5'!$M31/1</f>
        <v>0</v>
      </c>
      <c r="M34" s="59" t="n">
        <f aca="false">'Roll-6'!$M31</f>
        <v>0</v>
      </c>
      <c r="O34" s="59" t="n">
        <f aca="false">'Roll-7'!$M31</f>
        <v>0</v>
      </c>
      <c r="Q34" s="59" t="n">
        <f aca="false">'Roll-10'!$M31</f>
        <v>0</v>
      </c>
      <c r="R34" s="60"/>
      <c r="S34" s="59" t="n">
        <f aca="false">'Roll-9'!$M31</f>
        <v>0</v>
      </c>
      <c r="T34" s="60"/>
      <c r="U34" s="59" t="n">
        <f aca="false">'Roll-8'!$M31</f>
        <v>0</v>
      </c>
      <c r="V34" s="60"/>
      <c r="W34" s="59" t="n">
        <f aca="false">'Roll-11'!$M31</f>
        <v>0</v>
      </c>
      <c r="X34" s="60"/>
      <c r="Y34" s="59" t="n">
        <f aca="false">'Roll-12'!$M31</f>
        <v>0</v>
      </c>
      <c r="AA34" s="45" t="n">
        <f aca="false">C34+E34+G34+I34+K34</f>
        <v>0</v>
      </c>
      <c r="AB34" s="61"/>
    </row>
    <row r="35" customFormat="false" ht="12.75" hidden="false" customHeight="false" outlineLevel="0" collapsed="false">
      <c r="A35" s="42" t="s">
        <v>188</v>
      </c>
      <c r="C35" s="59" t="n">
        <f aca="false">'Roll-1'!$M32/1</f>
        <v>14954741.9783</v>
      </c>
      <c r="E35" s="59" t="n">
        <f aca="false">'Roll-2'!$M32/1</f>
        <v>71467016.9706</v>
      </c>
      <c r="G35" s="59" t="n">
        <f aca="false">'Roll-3'!$M32/1</f>
        <v>8375483.5157</v>
      </c>
      <c r="I35" s="59" t="n">
        <f aca="false">'Roll-4'!$M32/1</f>
        <v>0</v>
      </c>
      <c r="K35" s="59" t="n">
        <f aca="false">'Roll-5'!$M32/1</f>
        <v>-880400</v>
      </c>
      <c r="M35" s="59" t="n">
        <f aca="false">'Roll-6'!$M32</f>
        <v>0</v>
      </c>
      <c r="O35" s="59" t="n">
        <f aca="false">'Roll-7'!$M32</f>
        <v>0</v>
      </c>
      <c r="Q35" s="59" t="n">
        <f aca="false">'Roll-10'!$M32</f>
        <v>0</v>
      </c>
      <c r="R35" s="60"/>
      <c r="S35" s="59" t="n">
        <f aca="false">'Roll-9'!$M32</f>
        <v>0</v>
      </c>
      <c r="T35" s="60"/>
      <c r="U35" s="59" t="n">
        <f aca="false">'Roll-8'!$M32</f>
        <v>0</v>
      </c>
      <c r="V35" s="60"/>
      <c r="W35" s="59" t="n">
        <f aca="false">'Roll-11'!$M32</f>
        <v>0</v>
      </c>
      <c r="X35" s="60"/>
      <c r="Y35" s="59" t="n">
        <f aca="false">'Roll-12'!$M32</f>
        <v>0</v>
      </c>
      <c r="AA35" s="45" t="n">
        <f aca="false">C35+E35+G35+I35+K35</f>
        <v>93916842.4646</v>
      </c>
      <c r="AB35" s="61"/>
    </row>
    <row r="36" customFormat="false" ht="12.75" hidden="false" customHeight="false" outlineLevel="0" collapsed="false">
      <c r="A36" s="42" t="s">
        <v>189</v>
      </c>
      <c r="C36" s="59" t="n">
        <f aca="false">SUM(C33:C35)</f>
        <v>4232008.5257</v>
      </c>
      <c r="E36" s="59" t="n">
        <f aca="false">SUM(E33:E35)</f>
        <v>156033982.9018</v>
      </c>
      <c r="G36" s="59" t="n">
        <f aca="false">SUM(G33:G35)</f>
        <v>9869014.5157</v>
      </c>
      <c r="I36" s="59" t="n">
        <f aca="false">SUM(I33:I35)</f>
        <v>0</v>
      </c>
      <c r="K36" s="59" t="n">
        <f aca="false">SUM(K33:K35)</f>
        <v>-880400</v>
      </c>
      <c r="M36" s="59" t="n">
        <f aca="false">SUM(M33:M35)</f>
        <v>0</v>
      </c>
      <c r="O36" s="59" t="n">
        <f aca="false">SUM(O33:O35)</f>
        <v>0</v>
      </c>
      <c r="Q36" s="59" t="n">
        <f aca="false">SUM(Q33:Q35)</f>
        <v>0</v>
      </c>
      <c r="R36" s="60"/>
      <c r="S36" s="59" t="n">
        <f aca="false">SUM(S33:S35)</f>
        <v>0</v>
      </c>
      <c r="T36" s="60"/>
      <c r="U36" s="59" t="n">
        <f aca="false">SUM(U33:U35)</f>
        <v>0</v>
      </c>
      <c r="V36" s="60"/>
      <c r="W36" s="59" t="n">
        <f aca="false">SUM(W33:W35)</f>
        <v>0</v>
      </c>
      <c r="X36" s="60"/>
      <c r="Y36" s="59" t="n">
        <f aca="false">SUM(Y33:Y35)</f>
        <v>0</v>
      </c>
      <c r="AA36" s="45" t="n">
        <f aca="false">C36+E36+G36+I36+K36</f>
        <v>169254605.9432</v>
      </c>
      <c r="AB36" s="61"/>
    </row>
    <row r="37" customFormat="false" ht="12.75" hidden="false" customHeight="false" outlineLevel="0" collapsed="false">
      <c r="C37" s="62"/>
      <c r="E37" s="62"/>
      <c r="G37" s="62"/>
      <c r="I37" s="62"/>
      <c r="K37" s="62"/>
      <c r="M37" s="62"/>
      <c r="O37" s="62"/>
      <c r="Q37" s="62"/>
      <c r="R37" s="62"/>
      <c r="S37" s="62"/>
      <c r="T37" s="62"/>
      <c r="U37" s="62"/>
      <c r="V37" s="62"/>
      <c r="W37" s="62"/>
      <c r="X37" s="62"/>
      <c r="Y37" s="62"/>
      <c r="AA37" s="53"/>
      <c r="AB37" s="61"/>
    </row>
    <row r="38" customFormat="false" ht="13.5" hidden="false" customHeight="false" outlineLevel="0" collapsed="false">
      <c r="A38" s="63" t="n">
        <f aca="false">A4</f>
        <v>37005</v>
      </c>
      <c r="AB38" s="61"/>
    </row>
    <row r="39" customFormat="false" ht="12.75" hidden="false" customHeight="false" outlineLevel="0" collapsed="false">
      <c r="A39" s="42" t="s">
        <v>190</v>
      </c>
      <c r="B39" s="64"/>
      <c r="C39" s="59" t="n">
        <f aca="false">+'Roll-1'!$B60/1</f>
        <v>0</v>
      </c>
      <c r="D39" s="64"/>
      <c r="E39" s="59" t="n">
        <f aca="false">+'Roll-2'!$B60/1</f>
        <v>137194</v>
      </c>
      <c r="F39" s="64"/>
      <c r="G39" s="59" t="n">
        <f aca="false">+'Roll-3'!$B60/1</f>
        <v>0</v>
      </c>
      <c r="H39" s="64"/>
      <c r="I39" s="59" t="n">
        <f aca="false">+'Roll-4'!$B60/1</f>
        <v>0</v>
      </c>
      <c r="J39" s="64"/>
      <c r="K39" s="59" t="n">
        <f aca="false">+'Roll-5'!$B60/1</f>
        <v>0</v>
      </c>
      <c r="L39" s="64"/>
      <c r="M39" s="59" t="n">
        <f aca="false">+'Roll-6'!$B60</f>
        <v>0</v>
      </c>
      <c r="N39" s="64"/>
      <c r="O39" s="59" t="n">
        <f aca="false">+'Roll-7'!$B60</f>
        <v>0</v>
      </c>
      <c r="P39" s="64"/>
      <c r="Q39" s="59" t="n">
        <f aca="false">+'Roll-10'!$B60</f>
        <v>0</v>
      </c>
      <c r="R39" s="60"/>
      <c r="S39" s="59" t="n">
        <f aca="false">+'Roll-9'!$B60</f>
        <v>0</v>
      </c>
      <c r="T39" s="60"/>
      <c r="U39" s="59" t="n">
        <f aca="false">+'Roll-8'!$B60</f>
        <v>0</v>
      </c>
      <c r="V39" s="60"/>
      <c r="W39" s="59" t="n">
        <f aca="false">+'Roll-11'!$B60</f>
        <v>0</v>
      </c>
      <c r="X39" s="60"/>
      <c r="Y39" s="59" t="n">
        <f aca="false">+'Roll-12'!$B60</f>
        <v>0</v>
      </c>
      <c r="Z39" s="64"/>
      <c r="AA39" s="45" t="n">
        <f aca="false">C39+E39+G39+I39+K39</f>
        <v>137194</v>
      </c>
      <c r="AB39" s="61"/>
    </row>
    <row r="40" customFormat="false" ht="12.75" hidden="false" customHeight="false" outlineLevel="0" collapsed="false">
      <c r="A40" s="42" t="s">
        <v>191</v>
      </c>
      <c r="C40" s="62"/>
      <c r="E40" s="62"/>
      <c r="G40" s="62"/>
      <c r="I40" s="62"/>
      <c r="K40" s="62"/>
      <c r="M40" s="62"/>
      <c r="O40" s="62"/>
      <c r="Q40" s="62"/>
      <c r="R40" s="62"/>
      <c r="S40" s="62"/>
      <c r="T40" s="62"/>
      <c r="U40" s="62"/>
      <c r="V40" s="62"/>
      <c r="W40" s="62"/>
      <c r="X40" s="62"/>
      <c r="Y40" s="62"/>
      <c r="AA40" s="53"/>
      <c r="AB40" s="61"/>
    </row>
    <row r="41" customFormat="false" ht="12.75" hidden="false" customHeight="false" outlineLevel="0" collapsed="false">
      <c r="A41" s="42" t="s">
        <v>192</v>
      </c>
      <c r="C41" s="60" t="n">
        <f aca="false">('Roll-1'!$B53)/1</f>
        <v>21403.4465</v>
      </c>
      <c r="E41" s="60" t="n">
        <f aca="false">('Roll-2'!$B53)/1</f>
        <v>13192017.5739</v>
      </c>
      <c r="G41" s="60" t="n">
        <f aca="false">('Roll-3'!$B53)/1</f>
        <v>-426133.7661</v>
      </c>
      <c r="I41" s="60" t="n">
        <f aca="false">('Roll-4'!$B53)/1</f>
        <v>0</v>
      </c>
      <c r="K41" s="60" t="n">
        <f aca="false">('Roll-5'!$B53)/1</f>
        <v>0</v>
      </c>
      <c r="M41" s="60" t="n">
        <f aca="false">('Roll-6'!$B53)</f>
        <v>0</v>
      </c>
      <c r="O41" s="60" t="n">
        <f aca="false">('Roll-7'!$B53)/1</f>
        <v>0</v>
      </c>
      <c r="Q41" s="60" t="n">
        <f aca="false">('Roll-10'!$B53)/1</f>
        <v>0</v>
      </c>
      <c r="R41" s="60"/>
      <c r="S41" s="60" t="n">
        <f aca="false">('Roll-9'!$B53)</f>
        <v>0</v>
      </c>
      <c r="T41" s="60"/>
      <c r="U41" s="60" t="n">
        <f aca="false">('Roll-8'!$B53)</f>
        <v>0</v>
      </c>
      <c r="V41" s="60"/>
      <c r="W41" s="60" t="n">
        <f aca="false">('Roll-11'!$B53)</f>
        <v>0</v>
      </c>
      <c r="X41" s="60"/>
      <c r="Y41" s="60" t="n">
        <f aca="false">('Roll-12'!$B53)</f>
        <v>0</v>
      </c>
      <c r="AA41" s="65" t="n">
        <f aca="false">C41+E41+G41+I41+K41</f>
        <v>12787287.2543</v>
      </c>
      <c r="AB41" s="61"/>
    </row>
    <row r="42" customFormat="false" ht="12.75" hidden="false" customHeight="false" outlineLevel="0" collapsed="false">
      <c r="A42" s="42" t="s">
        <v>193</v>
      </c>
      <c r="C42" s="60" t="n">
        <f aca="false">('Roll-1'!$B47+'Roll-1'!$B51+'Roll-1'!$B54+'Roll-1'!$B52)/1</f>
        <v>-400058.9796</v>
      </c>
      <c r="E42" s="60" t="n">
        <f aca="false">('Roll-2'!$B47)/1</f>
        <v>0</v>
      </c>
      <c r="G42" s="60" t="n">
        <f aca="false">('Roll-3'!$B47+'Roll-3'!$B51+'Roll-3'!$B54+'Roll-3'!$B52+'Roll-3'!$B50)/1</f>
        <v>-643226.0455</v>
      </c>
      <c r="I42" s="60" t="n">
        <f aca="false">('Roll-4'!$B47)/1</f>
        <v>0</v>
      </c>
      <c r="K42" s="60" t="n">
        <f aca="false">('Roll-5'!$B47)/1</f>
        <v>0</v>
      </c>
      <c r="M42" s="60" t="n">
        <f aca="false">('Roll-6'!$B47+'Roll-6'!$B51+'Roll-6'!$B54+'Roll-6'!$B52)</f>
        <v>0</v>
      </c>
      <c r="O42" s="60" t="n">
        <f aca="false">('Roll-7'!$B47)/1</f>
        <v>0</v>
      </c>
      <c r="Q42" s="60" t="n">
        <f aca="false">('Roll-10'!$B47+'Roll-10'!$B51+'Roll-10'!$B54+'Roll-10'!$B52)</f>
        <v>0</v>
      </c>
      <c r="R42" s="60"/>
      <c r="S42" s="60" t="n">
        <f aca="false">('Roll-9'!$B47+'Roll-9'!$B51+'Roll-9'!$B54+'Roll-9'!$B52)</f>
        <v>0</v>
      </c>
      <c r="T42" s="60"/>
      <c r="U42" s="60" t="n">
        <f aca="false">('Roll-8'!$B47+'Roll-8'!$B51+'Roll-8'!$B54+'Roll-8'!$B52)</f>
        <v>0</v>
      </c>
      <c r="V42" s="60"/>
      <c r="W42" s="60" t="n">
        <f aca="false">('Roll-11'!$B47+'Roll-11'!$B51+'Roll-11'!$B54+'Roll-11'!$B52)</f>
        <v>0</v>
      </c>
      <c r="X42" s="60"/>
      <c r="Y42" s="60" t="n">
        <f aca="false">('Roll-12'!$B47+'Roll-12'!$B51+'Roll-12'!$B54+'Roll-12'!$B52)</f>
        <v>0</v>
      </c>
      <c r="AA42" s="65" t="n">
        <f aca="false">C42+E42+G42+I42+K42</f>
        <v>-1043285.0251</v>
      </c>
      <c r="AB42" s="61"/>
    </row>
    <row r="43" customFormat="false" ht="12.75" hidden="false" customHeight="false" outlineLevel="0" collapsed="false">
      <c r="A43" s="42" t="s">
        <v>194</v>
      </c>
      <c r="C43" s="60" t="n">
        <f aca="false">('Roll-1'!$B48)/1</f>
        <v>0</v>
      </c>
      <c r="E43" s="60" t="n">
        <f aca="false">('Roll-2'!$B48+'Roll-2'!$B52+'Roll-2'!$B54+'Roll-2'!$B51)/1</f>
        <v>-3883781.49709998</v>
      </c>
      <c r="G43" s="60" t="n">
        <f aca="false">('Roll-3'!$B48)/1</f>
        <v>0</v>
      </c>
      <c r="I43" s="60" t="n">
        <f aca="false">('Roll-4'!$B48)/1</f>
        <v>0</v>
      </c>
      <c r="K43" s="60" t="n">
        <f aca="false">('Roll-5'!$B48+'Roll-5'!$B54)/1</f>
        <v>0</v>
      </c>
      <c r="M43" s="60" t="n">
        <f aca="false">('Roll-6'!$B49+'Roll-6'!$B50)</f>
        <v>0</v>
      </c>
      <c r="O43" s="60" t="n">
        <f aca="false">('Roll-7'!$B48+'Roll-7'!$B52+'Roll-7'!$B54+'Roll-7'!$B51)/1</f>
        <v>0</v>
      </c>
      <c r="Q43" s="60" t="n">
        <f aca="false">('Roll-10'!$B49+'Roll-10'!$B50)</f>
        <v>0</v>
      </c>
      <c r="R43" s="60"/>
      <c r="S43" s="60" t="n">
        <f aca="false">('Roll-9'!$B49+'Roll-9'!$B50)</f>
        <v>0</v>
      </c>
      <c r="T43" s="60"/>
      <c r="U43" s="60" t="n">
        <f aca="false">('Roll-8'!$B49+'Roll-8'!$B50)</f>
        <v>0</v>
      </c>
      <c r="V43" s="60"/>
      <c r="W43" s="60" t="n">
        <f aca="false">('Roll-11'!$B49+'Roll-11'!$B50)</f>
        <v>0</v>
      </c>
      <c r="X43" s="60"/>
      <c r="Y43" s="60" t="n">
        <f aca="false">('Roll-12'!$B49+'Roll-12'!$B50)</f>
        <v>0</v>
      </c>
      <c r="AA43" s="65" t="n">
        <f aca="false">C43+E43+G43+I43+K43</f>
        <v>-3883781.49709998</v>
      </c>
      <c r="AB43" s="61"/>
    </row>
    <row r="44" customFormat="false" ht="12.75" hidden="false" customHeight="false" outlineLevel="0" collapsed="false">
      <c r="A44" s="42" t="s">
        <v>195</v>
      </c>
      <c r="C44" s="60" t="n">
        <f aca="false">('Roll-1'!$B49+'Roll-1'!$B50)/1</f>
        <v>0</v>
      </c>
      <c r="E44" s="60" t="n">
        <f aca="false">('Roll-2'!$B49+'Roll-2'!$B50)/1</f>
        <v>0</v>
      </c>
      <c r="G44" s="60" t="n">
        <f aca="false">('Roll-3'!$B49)/1</f>
        <v>0</v>
      </c>
      <c r="I44" s="60" t="n">
        <f aca="false">('Roll-4'!$B49+'Roll-4'!$B51+'Roll-4'!$B52+'Roll-4'!$B54)/1</f>
        <v>0</v>
      </c>
      <c r="K44" s="60" t="n">
        <f aca="false">'Roll-5'!$B49/1</f>
        <v>0</v>
      </c>
      <c r="M44" s="60" t="n">
        <f aca="false">'Roll-6'!$B48</f>
        <v>0</v>
      </c>
      <c r="O44" s="60" t="n">
        <f aca="false">('Roll-7'!$B49+'Roll-7'!$B50)/1</f>
        <v>0</v>
      </c>
      <c r="Q44" s="60" t="n">
        <f aca="false">'Roll-10'!$B48</f>
        <v>0</v>
      </c>
      <c r="R44" s="60"/>
      <c r="S44" s="60" t="n">
        <f aca="false">'Roll-9'!$B48</f>
        <v>0</v>
      </c>
      <c r="T44" s="60"/>
      <c r="U44" s="60" t="n">
        <f aca="false">'Roll-8'!$B48</f>
        <v>0</v>
      </c>
      <c r="V44" s="60"/>
      <c r="W44" s="60" t="n">
        <f aca="false">'Roll-11'!$B48</f>
        <v>0</v>
      </c>
      <c r="X44" s="60"/>
      <c r="Y44" s="60" t="n">
        <f aca="false">'Roll-12'!$B48</f>
        <v>0</v>
      </c>
      <c r="AA44" s="65" t="n">
        <f aca="false">C44+E44+G44+I44+K44</f>
        <v>0</v>
      </c>
      <c r="AB44" s="61"/>
    </row>
    <row r="45" customFormat="false" ht="12.75" hidden="false" customHeight="false" outlineLevel="0" collapsed="false">
      <c r="A45" s="42" t="s">
        <v>196</v>
      </c>
      <c r="C45" s="60" t="n">
        <f aca="false">+'Roll-1'!$B55/1</f>
        <v>0</v>
      </c>
      <c r="E45" s="60" t="n">
        <f aca="false">+'Roll-2'!$B55/1</f>
        <v>0</v>
      </c>
      <c r="G45" s="60" t="n">
        <f aca="false">+'Roll-3'!$B55/1</f>
        <v>0</v>
      </c>
      <c r="I45" s="60" t="n">
        <f aca="false">+'Roll-4'!$B55/1</f>
        <v>0</v>
      </c>
      <c r="K45" s="60" t="n">
        <f aca="false">+'Roll-5'!$B55/1</f>
        <v>0</v>
      </c>
      <c r="M45" s="60" t="n">
        <f aca="false">+'Roll-6'!$B55</f>
        <v>0</v>
      </c>
      <c r="O45" s="60" t="n">
        <f aca="false">+'Roll-7'!$B55/1</f>
        <v>0</v>
      </c>
      <c r="Q45" s="60" t="n">
        <f aca="false">+'Roll-10'!$B55</f>
        <v>0</v>
      </c>
      <c r="R45" s="60"/>
      <c r="S45" s="60" t="n">
        <f aca="false">+'Roll-9'!$B55</f>
        <v>0</v>
      </c>
      <c r="T45" s="60"/>
      <c r="U45" s="60" t="n">
        <f aca="false">+'Roll-8'!$B55</f>
        <v>0</v>
      </c>
      <c r="V45" s="60"/>
      <c r="W45" s="60" t="n">
        <f aca="false">+'Roll-11'!$B55</f>
        <v>0</v>
      </c>
      <c r="X45" s="60"/>
      <c r="Y45" s="60" t="n">
        <f aca="false">+'Roll-12'!$B55</f>
        <v>0</v>
      </c>
      <c r="AA45" s="65" t="n">
        <f aca="false">C45+E45+G45+I45+K45</f>
        <v>0</v>
      </c>
      <c r="AB45" s="61"/>
    </row>
    <row r="46" customFormat="false" ht="12.75" hidden="false" customHeight="false" outlineLevel="0" collapsed="false">
      <c r="A46" s="42" t="s">
        <v>197</v>
      </c>
      <c r="C46" s="60" t="n">
        <f aca="false">+'Roll-1'!$B56/1</f>
        <v>0</v>
      </c>
      <c r="E46" s="60" t="n">
        <f aca="false">+'Roll-2'!$B56/1</f>
        <v>0</v>
      </c>
      <c r="G46" s="60" t="n">
        <f aca="false">+'Roll-3'!$B56/1</f>
        <v>0</v>
      </c>
      <c r="I46" s="60" t="n">
        <f aca="false">+'Roll-4'!$B56/1</f>
        <v>0</v>
      </c>
      <c r="K46" s="60" t="n">
        <f aca="false">+'Roll-5'!$B56/1</f>
        <v>0</v>
      </c>
      <c r="M46" s="60" t="n">
        <f aca="false">+'Roll-6'!$B56</f>
        <v>0</v>
      </c>
      <c r="O46" s="60" t="n">
        <f aca="false">+'Roll-7'!$B56/1</f>
        <v>0</v>
      </c>
      <c r="Q46" s="60" t="n">
        <f aca="false">+'Roll-10'!$B56</f>
        <v>0</v>
      </c>
      <c r="R46" s="60"/>
      <c r="S46" s="60" t="n">
        <f aca="false">+'Roll-9'!$B56</f>
        <v>0</v>
      </c>
      <c r="T46" s="60"/>
      <c r="U46" s="60" t="n">
        <f aca="false">+'Roll-8'!$B56</f>
        <v>0</v>
      </c>
      <c r="V46" s="60"/>
      <c r="W46" s="60" t="n">
        <f aca="false">+'Roll-11'!$B56</f>
        <v>0</v>
      </c>
      <c r="X46" s="60"/>
      <c r="Y46" s="60" t="n">
        <f aca="false">+'Roll-12'!$B56</f>
        <v>0</v>
      </c>
      <c r="AA46" s="65" t="n">
        <f aca="false">C46+E46+G46+I46+K46</f>
        <v>0</v>
      </c>
      <c r="AB46" s="61"/>
      <c r="AC46" s="8" t="n">
        <v>0</v>
      </c>
    </row>
    <row r="47" customFormat="false" ht="12.75" hidden="false" customHeight="false" outlineLevel="0" collapsed="false">
      <c r="A47" s="42" t="s">
        <v>198</v>
      </c>
      <c r="C47" s="60" t="n">
        <f aca="false">+'Roll-1'!$B57/1</f>
        <v>0</v>
      </c>
      <c r="E47" s="60" t="n">
        <f aca="false">+'Roll-2'!$B57/1</f>
        <v>0</v>
      </c>
      <c r="G47" s="60" t="n">
        <f aca="false">+'Roll-3'!$B57/1</f>
        <v>0</v>
      </c>
      <c r="I47" s="60" t="n">
        <f aca="false">+'Roll-4'!$B57/1</f>
        <v>0</v>
      </c>
      <c r="K47" s="60" t="n">
        <f aca="false">+'Roll-5'!$B57/1</f>
        <v>0</v>
      </c>
      <c r="M47" s="60" t="n">
        <f aca="false">+'Roll-6'!$B57</f>
        <v>0</v>
      </c>
      <c r="O47" s="60" t="n">
        <f aca="false">+'Roll-7'!$B57/1</f>
        <v>0</v>
      </c>
      <c r="Q47" s="60" t="n">
        <f aca="false">+'Roll-10'!$B57</f>
        <v>0</v>
      </c>
      <c r="R47" s="60"/>
      <c r="S47" s="60" t="n">
        <f aca="false">+'Roll-9'!$B57</f>
        <v>0</v>
      </c>
      <c r="T47" s="60"/>
      <c r="U47" s="60" t="n">
        <f aca="false">+'Roll-8'!$B57</f>
        <v>0</v>
      </c>
      <c r="V47" s="60"/>
      <c r="W47" s="60" t="n">
        <f aca="false">+'Roll-11'!$B57</f>
        <v>0</v>
      </c>
      <c r="X47" s="60"/>
      <c r="Y47" s="60" t="n">
        <f aca="false">+'Roll-12'!$B57</f>
        <v>0</v>
      </c>
      <c r="AA47" s="65" t="n">
        <f aca="false">C47+E47+G47+I47+K47</f>
        <v>0</v>
      </c>
      <c r="AB47" s="61"/>
    </row>
    <row r="48" customFormat="false" ht="12.75" hidden="false" customHeight="false" outlineLevel="0" collapsed="false">
      <c r="A48" s="42" t="s">
        <v>199</v>
      </c>
      <c r="C48" s="60" t="n">
        <v>0</v>
      </c>
      <c r="E48" s="60" t="n">
        <v>0</v>
      </c>
      <c r="G48" s="60" t="n">
        <v>0</v>
      </c>
      <c r="I48" s="60" t="n">
        <v>0</v>
      </c>
      <c r="K48" s="60" t="n">
        <v>0</v>
      </c>
      <c r="M48" s="60" t="n">
        <v>0</v>
      </c>
      <c r="O48" s="60" t="n">
        <v>0</v>
      </c>
      <c r="Q48" s="60" t="n">
        <v>0</v>
      </c>
      <c r="R48" s="60"/>
      <c r="S48" s="60" t="n">
        <v>0</v>
      </c>
      <c r="T48" s="60"/>
      <c r="U48" s="60" t="n">
        <v>0</v>
      </c>
      <c r="V48" s="60"/>
      <c r="W48" s="60" t="n">
        <v>0</v>
      </c>
      <c r="X48" s="60"/>
      <c r="Y48" s="60" t="n">
        <v>0</v>
      </c>
      <c r="AA48" s="65" t="n">
        <f aca="false">C48+E48+G48+I48+K48</f>
        <v>0</v>
      </c>
      <c r="AB48" s="61"/>
    </row>
    <row r="49" customFormat="false" ht="12.75" hidden="false" customHeight="false" outlineLevel="0" collapsed="false">
      <c r="A49" s="42" t="s">
        <v>200</v>
      </c>
      <c r="C49" s="60" t="n">
        <f aca="false">'Roll-1'!$B67/1</f>
        <v>0</v>
      </c>
      <c r="E49" s="60" t="n">
        <f aca="false">'Roll-2'!$B67/1</f>
        <v>-39894</v>
      </c>
      <c r="G49" s="60" t="n">
        <f aca="false">'Roll-3'!$B67/1</f>
        <v>0</v>
      </c>
      <c r="I49" s="60" t="n">
        <f aca="false">'Roll-4'!$B67/1</f>
        <v>0</v>
      </c>
      <c r="K49" s="60" t="n">
        <f aca="false">'Roll-5'!$B67/1</f>
        <v>0</v>
      </c>
      <c r="M49" s="60" t="n">
        <f aca="false">'Roll-6'!$B67</f>
        <v>0</v>
      </c>
      <c r="O49" s="60" t="n">
        <f aca="false">'Roll-7'!$B67/1</f>
        <v>0</v>
      </c>
      <c r="Q49" s="60" t="n">
        <f aca="false">'Roll-10'!$B67</f>
        <v>0</v>
      </c>
      <c r="R49" s="60"/>
      <c r="S49" s="60" t="n">
        <f aca="false">'Roll-9'!$B67</f>
        <v>0</v>
      </c>
      <c r="T49" s="60"/>
      <c r="U49" s="60" t="n">
        <f aca="false">'Roll-8'!$B67</f>
        <v>0</v>
      </c>
      <c r="V49" s="60"/>
      <c r="W49" s="60" t="n">
        <f aca="false">'Roll-11'!$B67</f>
        <v>0</v>
      </c>
      <c r="X49" s="60"/>
      <c r="Y49" s="60" t="n">
        <f aca="false">'Roll-12'!$B67</f>
        <v>0</v>
      </c>
      <c r="AA49" s="65" t="n">
        <f aca="false">C49+E49+G49+I49+K49</f>
        <v>-39894</v>
      </c>
      <c r="AB49" s="61"/>
    </row>
    <row r="50" customFormat="false" ht="12.75" hidden="false" customHeight="false" outlineLevel="0" collapsed="false">
      <c r="A50" s="46" t="s">
        <v>201</v>
      </c>
      <c r="B50" s="66"/>
      <c r="C50" s="67" t="n">
        <f aca="false">SUM(C41:C49)</f>
        <v>-378655.5331</v>
      </c>
      <c r="D50" s="66"/>
      <c r="E50" s="67" t="n">
        <f aca="false">SUM(E41:E49)</f>
        <v>9268342.07680002</v>
      </c>
      <c r="F50" s="66"/>
      <c r="G50" s="67" t="n">
        <f aca="false">SUM(G41:G49)</f>
        <v>-1069359.8116</v>
      </c>
      <c r="H50" s="66"/>
      <c r="I50" s="67" t="n">
        <f aca="false">SUM(I41:I49)</f>
        <v>0</v>
      </c>
      <c r="J50" s="66"/>
      <c r="K50" s="68" t="n">
        <f aca="false">SUM(K41:K49)</f>
        <v>0</v>
      </c>
      <c r="L50" s="66"/>
      <c r="M50" s="68" t="n">
        <f aca="false">SUM(M41:M49)</f>
        <v>0</v>
      </c>
      <c r="N50" s="66"/>
      <c r="O50" s="68" t="n">
        <f aca="false">SUM(O41:O49)</f>
        <v>0</v>
      </c>
      <c r="P50" s="66"/>
      <c r="Q50" s="68" t="n">
        <f aca="false">SUM(Q41:Q49)</f>
        <v>0</v>
      </c>
      <c r="R50" s="69"/>
      <c r="S50" s="68" t="n">
        <f aca="false">SUM(S41:S49)</f>
        <v>0</v>
      </c>
      <c r="T50" s="66"/>
      <c r="U50" s="68" t="n">
        <f aca="false">SUM(U41:U49)</f>
        <v>0</v>
      </c>
      <c r="V50" s="70"/>
      <c r="W50" s="68" t="n">
        <f aca="false">SUM(W41:W49)</f>
        <v>0</v>
      </c>
      <c r="X50" s="70"/>
      <c r="Y50" s="68" t="n">
        <f aca="false">SUM(Y41:Y49)</f>
        <v>0</v>
      </c>
      <c r="Z50" s="66"/>
      <c r="AA50" s="71" t="n">
        <f aca="false">C50+E50+G50+I50+K50</f>
        <v>7820326.73210002</v>
      </c>
      <c r="AB50" s="61"/>
    </row>
    <row r="51" customFormat="false" ht="12.75" hidden="false" customHeight="false" outlineLevel="0" collapsed="false">
      <c r="A51" s="42" t="s">
        <v>202</v>
      </c>
      <c r="C51" s="59" t="n">
        <f aca="false">+'Roll-1'!$B63/1</f>
        <v>0</v>
      </c>
      <c r="E51" s="59" t="n">
        <f aca="false">+'Roll-2'!$B63/1</f>
        <v>0</v>
      </c>
      <c r="G51" s="59" t="n">
        <f aca="false">+'Roll-3'!$B63/1</f>
        <v>0</v>
      </c>
      <c r="I51" s="59" t="n">
        <f aca="false">+'Roll-4'!$B63/1</f>
        <v>0</v>
      </c>
      <c r="K51" s="59" t="n">
        <f aca="false">+'Roll-5'!$B63/1</f>
        <v>0</v>
      </c>
      <c r="M51" s="59" t="n">
        <f aca="false">+'Roll-6'!$B63</f>
        <v>0</v>
      </c>
      <c r="O51" s="59" t="n">
        <f aca="false">+'Roll-7'!$B63</f>
        <v>0</v>
      </c>
      <c r="Q51" s="59" t="n">
        <f aca="false">+'Roll-10'!$B63</f>
        <v>0</v>
      </c>
      <c r="R51" s="60"/>
      <c r="S51" s="59" t="n">
        <f aca="false">+'Roll-9'!$B63</f>
        <v>0</v>
      </c>
      <c r="T51" s="9"/>
      <c r="U51" s="59" t="n">
        <f aca="false">+'Roll-8'!$B63</f>
        <v>0</v>
      </c>
      <c r="V51" s="60"/>
      <c r="W51" s="59" t="n">
        <f aca="false">+'Roll-11'!$B63</f>
        <v>0</v>
      </c>
      <c r="X51" s="60"/>
      <c r="Y51" s="59" t="n">
        <f aca="false">+'Roll-12'!$B63</f>
        <v>0</v>
      </c>
      <c r="AA51" s="71" t="n">
        <f aca="false">C51+E51+G51+I51+K51</f>
        <v>0</v>
      </c>
      <c r="AB51" s="61"/>
    </row>
    <row r="52" customFormat="false" ht="12.75" hidden="false" customHeight="false" outlineLevel="0" collapsed="false">
      <c r="A52" s="42" t="s">
        <v>203</v>
      </c>
      <c r="C52" s="59" t="n">
        <f aca="false">(+'Roll-1'!$B62+'Roll-1'!$B70+'Roll-1'!$B66)/1</f>
        <v>54.9578</v>
      </c>
      <c r="E52" s="59" t="n">
        <f aca="false">(+'Roll-2'!$B62+'Roll-2'!$B70+'Roll-2'!$B66)/1</f>
        <v>7506.2896</v>
      </c>
      <c r="G52" s="59" t="n">
        <f aca="false">(+'Roll-3'!$B62+'Roll-3'!$B70+'Roll-3'!$B66)/1</f>
        <v>312.0656</v>
      </c>
      <c r="I52" s="59" t="n">
        <f aca="false">(+'Roll-4'!$B62+'Roll-4'!$B70+'Roll-4'!$B66)/1</f>
        <v>0</v>
      </c>
      <c r="K52" s="59" t="n">
        <f aca="false">(+'Roll-5'!$B62+'Roll-5'!$B70+'Roll-5'!$B66)/1</f>
        <v>0</v>
      </c>
      <c r="M52" s="59" t="n">
        <f aca="false">(+'Roll-6'!$B62+'Roll-6'!$B70+'Roll-6'!$B66)</f>
        <v>0</v>
      </c>
      <c r="O52" s="59" t="n">
        <f aca="false">(+'Roll-7'!$B62+'Roll-7'!$B70+'Roll-7'!$B66)</f>
        <v>0</v>
      </c>
      <c r="Q52" s="59" t="n">
        <f aca="false">(+'Roll-10'!$B62+'Roll-10'!$B70+'Roll-10'!$B66)</f>
        <v>0</v>
      </c>
      <c r="R52" s="60"/>
      <c r="S52" s="59" t="n">
        <f aca="false">(+'Roll-9'!$B62+'Roll-9'!$B70+'Roll-9'!$B66)</f>
        <v>0</v>
      </c>
      <c r="T52" s="9"/>
      <c r="U52" s="59" t="n">
        <f aca="false">(+'Roll-8'!$B62+'Roll-8'!$B70+'Roll-8'!$B66)</f>
        <v>0</v>
      </c>
      <c r="V52" s="60"/>
      <c r="W52" s="59" t="n">
        <f aca="false">(+'Roll-11'!$B62+'Roll-11'!$B70+'Roll-11'!$B66)</f>
        <v>0</v>
      </c>
      <c r="X52" s="60"/>
      <c r="Y52" s="59" t="n">
        <f aca="false">(+'Roll-12'!$B62+'Roll-12'!$B70+'Roll-12'!$B66)</f>
        <v>0</v>
      </c>
      <c r="AA52" s="71" t="n">
        <f aca="false">C52+E52+G52+I52+K52</f>
        <v>7873.313</v>
      </c>
      <c r="AB52" s="61"/>
    </row>
    <row r="53" customFormat="false" ht="12.75" hidden="false" customHeight="false" outlineLevel="0" collapsed="false">
      <c r="A53" s="46" t="s">
        <v>204</v>
      </c>
      <c r="B53" s="66"/>
      <c r="C53" s="67" t="n">
        <f aca="false">C39+C50+C51+C52</f>
        <v>-378600.5753</v>
      </c>
      <c r="D53" s="66"/>
      <c r="E53" s="67" t="n">
        <f aca="false">E39+E50+E51+E52</f>
        <v>9413042.36640002</v>
      </c>
      <c r="F53" s="66"/>
      <c r="G53" s="67" t="n">
        <f aca="false">G39+G50+G51+G52</f>
        <v>-1069047.746</v>
      </c>
      <c r="H53" s="66"/>
      <c r="I53" s="67" t="n">
        <f aca="false">I39+I50+I51+I52</f>
        <v>0</v>
      </c>
      <c r="J53" s="66"/>
      <c r="K53" s="68" t="n">
        <f aca="false">K39+K50+K51+K52</f>
        <v>0</v>
      </c>
      <c r="L53" s="66"/>
      <c r="M53" s="68" t="n">
        <f aca="false">M39+M50+M51+M52</f>
        <v>0</v>
      </c>
      <c r="N53" s="66"/>
      <c r="O53" s="68" t="n">
        <f aca="false">O39+O50+O51+O52</f>
        <v>0</v>
      </c>
      <c r="P53" s="66"/>
      <c r="Q53" s="68" t="n">
        <f aca="false">Q39+Q50+Q51+Q52</f>
        <v>0</v>
      </c>
      <c r="R53" s="69"/>
      <c r="S53" s="68" t="n">
        <f aca="false">S39+S50+S51+S52</f>
        <v>0</v>
      </c>
      <c r="T53" s="66"/>
      <c r="U53" s="68" t="n">
        <f aca="false">U39+U50+U51+U52</f>
        <v>0</v>
      </c>
      <c r="V53" s="70"/>
      <c r="W53" s="68" t="n">
        <f aca="false">W39+W50+W51+W52</f>
        <v>0</v>
      </c>
      <c r="X53" s="70"/>
      <c r="Y53" s="68" t="n">
        <f aca="false">Y39+Y50+Y51+Y52</f>
        <v>0</v>
      </c>
      <c r="Z53" s="66"/>
      <c r="AA53" s="71" t="n">
        <f aca="false">C53+E53+G53+I53+K53</f>
        <v>7965394.04510002</v>
      </c>
      <c r="AB53" s="61"/>
    </row>
    <row r="54" customFormat="false" ht="12.75" hidden="false" customHeight="false" outlineLevel="0" collapsed="false">
      <c r="C54" s="62"/>
      <c r="E54" s="62"/>
      <c r="G54" s="62"/>
      <c r="I54" s="62"/>
      <c r="K54" s="62"/>
      <c r="M54" s="62"/>
      <c r="O54" s="62"/>
      <c r="Q54" s="62"/>
      <c r="R54" s="62"/>
      <c r="S54" s="62"/>
      <c r="T54" s="62"/>
      <c r="U54" s="62"/>
      <c r="V54" s="62"/>
      <c r="W54" s="62"/>
      <c r="X54" s="62"/>
      <c r="Y54" s="62"/>
      <c r="AA54" s="53"/>
      <c r="AB54" s="61"/>
      <c r="AC54" s="0"/>
      <c r="AD54" s="72"/>
      <c r="AE54" s="72"/>
      <c r="AF54" s="72"/>
    </row>
    <row r="55" customFormat="false" ht="13.5" hidden="false" customHeight="false" outlineLevel="0" collapsed="false">
      <c r="A55" s="58" t="n">
        <f aca="false">A4</f>
        <v>37005</v>
      </c>
      <c r="AB55" s="61"/>
    </row>
    <row r="56" customFormat="false" ht="12.75" hidden="false" customHeight="false" outlineLevel="0" collapsed="false">
      <c r="A56" s="42" t="s">
        <v>205</v>
      </c>
      <c r="C56" s="59" t="n">
        <f aca="false">+('Roll-1'!$E19/1)</f>
        <v>-11170984.4601</v>
      </c>
      <c r="E56" s="59" t="n">
        <f aca="false">+('Roll-2'!$E19/1)</f>
        <v>94413651.9746</v>
      </c>
      <c r="G56" s="59" t="n">
        <f aca="false">+('Roll-3'!$E19/1)</f>
        <v>424774.657</v>
      </c>
      <c r="I56" s="59" t="n">
        <f aca="false">+('Roll-4'!$E19/1)</f>
        <v>0</v>
      </c>
      <c r="K56" s="59" t="n">
        <f aca="false">+('Roll-5'!$E19/1)</f>
        <v>0</v>
      </c>
      <c r="M56" s="59" t="n">
        <f aca="false">+('Roll-6'!$E19)</f>
        <v>0</v>
      </c>
      <c r="O56" s="59" t="n">
        <f aca="false">+('Roll-7'!$E19)</f>
        <v>0</v>
      </c>
      <c r="Q56" s="59" t="n">
        <f aca="false">+('Roll-10'!$E19)</f>
        <v>0</v>
      </c>
      <c r="R56" s="60"/>
      <c r="S56" s="59" t="n">
        <f aca="false">+('Roll-9'!$E19)</f>
        <v>0</v>
      </c>
      <c r="T56" s="60"/>
      <c r="U56" s="59" t="n">
        <f aca="false">+('Roll-8'!$E19)</f>
        <v>0</v>
      </c>
      <c r="V56" s="60"/>
      <c r="W56" s="59" t="n">
        <f aca="false">+('Roll-11'!$E19)</f>
        <v>0</v>
      </c>
      <c r="X56" s="60"/>
      <c r="Y56" s="59" t="n">
        <f aca="false">+('Roll-12'!$E19)</f>
        <v>0</v>
      </c>
      <c r="AA56" s="45" t="n">
        <f aca="false">C56+E56+G56+I56+K56</f>
        <v>83667442.1715</v>
      </c>
      <c r="AB56" s="61"/>
    </row>
    <row r="57" customFormat="false" ht="12.75" hidden="false" customHeight="false" outlineLevel="0" collapsed="false">
      <c r="A57" s="42" t="s">
        <v>206</v>
      </c>
      <c r="C57" s="59" t="n">
        <f aca="false">('Roll-1'!$B58)/1</f>
        <v>-30239.4485</v>
      </c>
      <c r="E57" s="59" t="n">
        <f aca="false">('Roll-2'!$B58)/1</f>
        <v>101765.4597</v>
      </c>
      <c r="G57" s="59" t="n">
        <f aca="false">('Roll-3'!$B58)/1</f>
        <v>-115.2028</v>
      </c>
      <c r="I57" s="59" t="n">
        <f aca="false">('Roll-4'!$B58)/1</f>
        <v>0</v>
      </c>
      <c r="K57" s="59" t="n">
        <f aca="false">('Roll-5'!$B58)/1</f>
        <v>0</v>
      </c>
      <c r="M57" s="59" t="n">
        <f aca="false">('Roll-6'!$B58)</f>
        <v>0</v>
      </c>
      <c r="O57" s="59" t="n">
        <f aca="false">('Roll-7'!$B58)</f>
        <v>0</v>
      </c>
      <c r="Q57" s="59" t="n">
        <f aca="false">('Roll-10'!$B58)</f>
        <v>0</v>
      </c>
      <c r="R57" s="60"/>
      <c r="S57" s="59" t="n">
        <f aca="false">('Roll-9'!$B58)</f>
        <v>0</v>
      </c>
      <c r="T57" s="60"/>
      <c r="U57" s="59" t="n">
        <f aca="false">('Roll-8'!$B58)</f>
        <v>0</v>
      </c>
      <c r="V57" s="60"/>
      <c r="W57" s="59" t="n">
        <f aca="false">('Roll-11'!$B58)</f>
        <v>0</v>
      </c>
      <c r="X57" s="60"/>
      <c r="Y57" s="59" t="n">
        <f aca="false">('Roll-12'!$B58)</f>
        <v>0</v>
      </c>
      <c r="AA57" s="45" t="n">
        <f aca="false">C57+E57+G57+I57+K57</f>
        <v>71410.8084</v>
      </c>
      <c r="AB57" s="61"/>
    </row>
    <row r="58" customFormat="false" ht="12.75" hidden="false" customHeight="false" outlineLevel="0" collapsed="false">
      <c r="A58" s="42" t="s">
        <v>207</v>
      </c>
      <c r="C58" s="59" t="n">
        <f aca="false">('Roll-1'!$B59)/1</f>
        <v>-39410.9837</v>
      </c>
      <c r="E58" s="59" t="n">
        <f aca="false">('Roll-2'!$B59)/1</f>
        <v>291984.2173</v>
      </c>
      <c r="G58" s="59" t="n">
        <f aca="false">('Roll-3'!$B59)/1</f>
        <v>406.6058</v>
      </c>
      <c r="I58" s="59" t="n">
        <f aca="false">('Roll-4'!$B59)/1</f>
        <v>0</v>
      </c>
      <c r="K58" s="59" t="n">
        <f aca="false">('Roll-5'!$B59)/1</f>
        <v>0</v>
      </c>
      <c r="M58" s="59" t="n">
        <f aca="false">('Roll-6'!$B59)</f>
        <v>0</v>
      </c>
      <c r="O58" s="59" t="n">
        <f aca="false">('Roll-7'!$B59)</f>
        <v>0</v>
      </c>
      <c r="Q58" s="59" t="n">
        <f aca="false">('Roll-10'!$B59)</f>
        <v>0</v>
      </c>
      <c r="R58" s="60"/>
      <c r="S58" s="59" t="n">
        <f aca="false">('Roll-9'!$B59)</f>
        <v>0</v>
      </c>
      <c r="T58" s="60"/>
      <c r="U58" s="59" t="n">
        <f aca="false">('Roll-8'!$B59)</f>
        <v>0</v>
      </c>
      <c r="V58" s="60"/>
      <c r="W58" s="59" t="n">
        <f aca="false">('Roll-11'!$B59)</f>
        <v>0</v>
      </c>
      <c r="X58" s="60"/>
      <c r="Y58" s="59" t="n">
        <f aca="false">('Roll-12'!$B59)</f>
        <v>0</v>
      </c>
      <c r="AA58" s="45" t="n">
        <f aca="false">C58+E58+G58+I58+K58</f>
        <v>252979.8394</v>
      </c>
      <c r="AB58" s="61"/>
    </row>
    <row r="59" customFormat="false" ht="12.75" hidden="false" customHeight="false" outlineLevel="0" collapsed="false">
      <c r="A59" s="42"/>
      <c r="C59" s="60"/>
      <c r="E59" s="60"/>
      <c r="G59" s="60"/>
      <c r="I59" s="60"/>
      <c r="K59" s="60"/>
      <c r="M59" s="60"/>
      <c r="O59" s="60"/>
      <c r="Q59" s="60"/>
      <c r="R59" s="60"/>
      <c r="S59" s="60"/>
      <c r="T59" s="60"/>
      <c r="U59" s="60"/>
      <c r="V59" s="60"/>
      <c r="W59" s="60"/>
      <c r="X59" s="60"/>
      <c r="Y59" s="60"/>
      <c r="AA59" s="73"/>
      <c r="AB59" s="61"/>
    </row>
    <row r="60" customFormat="false" ht="12.75" hidden="false" customHeight="false" outlineLevel="0" collapsed="false">
      <c r="A60" s="42" t="s">
        <v>208</v>
      </c>
      <c r="C60" s="59" t="n">
        <f aca="false">C56</f>
        <v>-11170984.4601</v>
      </c>
      <c r="E60" s="59" t="n">
        <f aca="false">E56</f>
        <v>94413651.9746</v>
      </c>
      <c r="G60" s="59" t="n">
        <f aca="false">G56</f>
        <v>424774.657</v>
      </c>
      <c r="I60" s="59" t="n">
        <f aca="false">I56</f>
        <v>0</v>
      </c>
      <c r="K60" s="59" t="n">
        <f aca="false">K56</f>
        <v>0</v>
      </c>
      <c r="M60" s="59" t="n">
        <f aca="false">M56</f>
        <v>0</v>
      </c>
      <c r="O60" s="59" t="n">
        <f aca="false">O56</f>
        <v>0</v>
      </c>
      <c r="Q60" s="59" t="n">
        <f aca="false">Q56</f>
        <v>0</v>
      </c>
      <c r="R60" s="60"/>
      <c r="S60" s="59" t="n">
        <f aca="false">S56</f>
        <v>0</v>
      </c>
      <c r="T60" s="60"/>
      <c r="U60" s="59" t="n">
        <f aca="false">U56</f>
        <v>0</v>
      </c>
      <c r="V60" s="60"/>
      <c r="W60" s="59" t="n">
        <f aca="false">W56</f>
        <v>0</v>
      </c>
      <c r="X60" s="60"/>
      <c r="Y60" s="59" t="n">
        <f aca="false">Y56</f>
        <v>0</v>
      </c>
      <c r="AA60" s="45" t="n">
        <f aca="false">C60+E60+G60+I60+K60</f>
        <v>83667442.1715</v>
      </c>
      <c r="AB60" s="61"/>
    </row>
    <row r="61" customFormat="false" ht="12.75" hidden="false" customHeight="false" outlineLevel="0" collapsed="false">
      <c r="A61" s="42" t="s">
        <v>209</v>
      </c>
      <c r="B61" s="9" t="n">
        <f aca="false">C34+C51-C61</f>
        <v>0</v>
      </c>
      <c r="C61" s="59" t="n">
        <f aca="false">+'Roll-1'!$E26/1</f>
        <v>0</v>
      </c>
      <c r="D61" s="9" t="n">
        <f aca="false">E34+E51-E61</f>
        <v>0</v>
      </c>
      <c r="E61" s="59" t="n">
        <f aca="false">+'Roll-2'!$E26/1</f>
        <v>0</v>
      </c>
      <c r="F61" s="9" t="n">
        <f aca="false">G34+G51-G61</f>
        <v>0</v>
      </c>
      <c r="G61" s="59" t="n">
        <f aca="false">+'Roll-3'!$E26/1</f>
        <v>0</v>
      </c>
      <c r="H61" s="9" t="n">
        <f aca="false">I34+I51-I61</f>
        <v>0</v>
      </c>
      <c r="I61" s="59" t="n">
        <f aca="false">+'Roll-4'!$E26/1</f>
        <v>0</v>
      </c>
      <c r="J61" s="9" t="n">
        <f aca="false">K34+K51-K61</f>
        <v>0</v>
      </c>
      <c r="K61" s="59" t="n">
        <f aca="false">+'Roll-5'!$E26/1</f>
        <v>0</v>
      </c>
      <c r="L61" s="9" t="n">
        <f aca="false">M34+M51-M61</f>
        <v>0</v>
      </c>
      <c r="M61" s="59" t="n">
        <f aca="false">+'Roll-6'!$E26</f>
        <v>0</v>
      </c>
      <c r="N61" s="9" t="n">
        <f aca="false">O34+O51-O61</f>
        <v>0</v>
      </c>
      <c r="O61" s="59" t="n">
        <f aca="false">+'Roll-7'!$E26</f>
        <v>0</v>
      </c>
      <c r="P61" s="9" t="n">
        <f aca="false">Q34+Q51-Q61</f>
        <v>0</v>
      </c>
      <c r="Q61" s="59" t="n">
        <f aca="false">+'Roll-10'!$E26</f>
        <v>0</v>
      </c>
      <c r="R61" s="9" t="n">
        <f aca="false">S34+S51-S61</f>
        <v>0</v>
      </c>
      <c r="S61" s="59" t="n">
        <f aca="false">+'Roll-9'!$E26</f>
        <v>0</v>
      </c>
      <c r="T61" s="9" t="n">
        <f aca="false">U34+U51-U61</f>
        <v>0</v>
      </c>
      <c r="U61" s="59" t="n">
        <f aca="false">+'Roll-8'!$E26</f>
        <v>0</v>
      </c>
      <c r="V61" s="9" t="n">
        <f aca="false">W34+W51-W61</f>
        <v>0</v>
      </c>
      <c r="W61" s="59" t="n">
        <f aca="false">+'Roll-11'!$E26</f>
        <v>0</v>
      </c>
      <c r="X61" s="9" t="n">
        <f aca="false">Y34+Y51-Y61</f>
        <v>0</v>
      </c>
      <c r="Y61" s="59" t="n">
        <f aca="false">+'Roll-12'!$E26</f>
        <v>0</v>
      </c>
      <c r="Z61" s="9" t="n">
        <f aca="false">AA34+AA51-AA61</f>
        <v>0</v>
      </c>
      <c r="AA61" s="45" t="n">
        <f aca="false">C61+E61+G61+I61+K61</f>
        <v>0</v>
      </c>
      <c r="AB61" s="61"/>
    </row>
    <row r="62" customFormat="false" ht="12.75" hidden="false" customHeight="false" outlineLevel="0" collapsed="false">
      <c r="A62" s="42" t="s">
        <v>210</v>
      </c>
      <c r="C62" s="59" t="n">
        <f aca="false">+'Roll-1'!$E36/1</f>
        <v>15024392.4105</v>
      </c>
      <c r="E62" s="59" t="n">
        <f aca="false">+'Roll-2'!$E36/1</f>
        <v>71033373.2936</v>
      </c>
      <c r="G62" s="59" t="n">
        <f aca="false">+'Roll-3'!$E36/1</f>
        <v>8375192.1127</v>
      </c>
      <c r="I62" s="59" t="n">
        <f aca="false">+'Roll-4'!$E36/1</f>
        <v>0</v>
      </c>
      <c r="K62" s="59" t="n">
        <f aca="false">+'Roll-5'!$E36/1</f>
        <v>-880400</v>
      </c>
      <c r="M62" s="59" t="n">
        <f aca="false">+'Roll-6'!$E36</f>
        <v>0</v>
      </c>
      <c r="O62" s="59" t="n">
        <f aca="false">+'Roll-7'!$E36</f>
        <v>0</v>
      </c>
      <c r="Q62" s="59" t="n">
        <f aca="false">+'Roll-10'!$E36</f>
        <v>0</v>
      </c>
      <c r="R62" s="9"/>
      <c r="S62" s="59" t="n">
        <f aca="false">+'Roll-9'!$E36</f>
        <v>0</v>
      </c>
      <c r="T62" s="9"/>
      <c r="U62" s="59" t="n">
        <f aca="false">+'Roll-8'!$E36</f>
        <v>0</v>
      </c>
      <c r="V62" s="9"/>
      <c r="W62" s="59" t="n">
        <f aca="false">+'Roll-11'!$E36</f>
        <v>0</v>
      </c>
      <c r="X62" s="9"/>
      <c r="Y62" s="59" t="n">
        <f aca="false">+'Roll-12'!$E36</f>
        <v>0</v>
      </c>
      <c r="AA62" s="45" t="n">
        <f aca="false">C62+E62+G62+I62+K62</f>
        <v>93552557.8168</v>
      </c>
      <c r="AB62" s="61"/>
    </row>
    <row r="63" customFormat="false" ht="12.75" hidden="false" customHeight="false" outlineLevel="0" collapsed="false">
      <c r="A63" s="38" t="s">
        <v>211</v>
      </c>
      <c r="B63" s="9" t="n">
        <f aca="false">C63-SUM(C60:C62)+('Roll-1'!B67/1000)*0</f>
        <v>0</v>
      </c>
      <c r="C63" s="59" t="n">
        <f aca="false">C36+C53</f>
        <v>3853407.9504</v>
      </c>
      <c r="D63" s="9" t="n">
        <f aca="false">E63-SUM(E60:E62)+('Roll-2'!D67/1)*0</f>
        <v>0</v>
      </c>
      <c r="E63" s="59" t="n">
        <f aca="false">E36+E53</f>
        <v>165447025.2682</v>
      </c>
      <c r="F63" s="9" t="n">
        <f aca="false">G63-SUM(G60:G62)+('Roll-3'!F67/1)*0</f>
        <v>0</v>
      </c>
      <c r="G63" s="59" t="n">
        <f aca="false">G36+G53</f>
        <v>8799966.7697</v>
      </c>
      <c r="H63" s="9" t="n">
        <f aca="false">I63-SUM(I60:I62)+('Roll-3'!H67/1)*0</f>
        <v>0</v>
      </c>
      <c r="I63" s="59" t="n">
        <f aca="false">I36+I53</f>
        <v>0</v>
      </c>
      <c r="J63" s="9" t="n">
        <f aca="false">K63-SUM(K60:K62)+('Roll-5'!K67/1000)*0</f>
        <v>0</v>
      </c>
      <c r="K63" s="59" t="n">
        <f aca="false">K36+K53</f>
        <v>-880400</v>
      </c>
      <c r="L63" s="9" t="n">
        <f aca="false">M63-SUM(M60:M62)+('Roll-6'!M67/1)*0</f>
        <v>0</v>
      </c>
      <c r="M63" s="59" t="n">
        <f aca="false">M36+M53</f>
        <v>0</v>
      </c>
      <c r="N63" s="9" t="n">
        <f aca="false">O63-SUM(O60:O62)+('Roll-1'!N67/1000)*0</f>
        <v>0</v>
      </c>
      <c r="O63" s="59" t="n">
        <f aca="false">O36+O53</f>
        <v>0</v>
      </c>
      <c r="P63" s="9" t="n">
        <f aca="false">Q63-SUM(Q60:Q62)+('Roll-10'!P67/1000)*0</f>
        <v>0</v>
      </c>
      <c r="Q63" s="59" t="n">
        <f aca="false">Q36+Q53-Q49</f>
        <v>0</v>
      </c>
      <c r="R63" s="9" t="n">
        <f aca="false">S63-SUM(S60:S62)+('Roll-10'!R67/1000)*0</f>
        <v>0</v>
      </c>
      <c r="S63" s="59" t="n">
        <f aca="false">S36+S53-S49</f>
        <v>0</v>
      </c>
      <c r="T63" s="9" t="n">
        <f aca="false">U63-SUM(U60:U62)+('Roll-1'!T67/1000)*0</f>
        <v>0</v>
      </c>
      <c r="U63" s="59" t="n">
        <f aca="false">U36+U53</f>
        <v>0</v>
      </c>
      <c r="V63" s="9" t="n">
        <f aca="false">W63-SUM(W60:W62)+('Roll-1'!V67/1000)*0</f>
        <v>0</v>
      </c>
      <c r="W63" s="59" t="n">
        <f aca="false">W36+W53-W49</f>
        <v>0</v>
      </c>
      <c r="X63" s="9" t="n">
        <f aca="false">Y63-SUM(Y60:Y62)+('Roll-1'!X67/1000)*0</f>
        <v>0</v>
      </c>
      <c r="Y63" s="59" t="n">
        <f aca="false">Y36+Y53-Y49</f>
        <v>0</v>
      </c>
      <c r="Z63" s="9" t="n">
        <f aca="false">AA63-SUM(AA60:AA62)+('Roll-1'!R67/1000)*0</f>
        <v>0</v>
      </c>
      <c r="AA63" s="45" t="n">
        <f aca="false">C63+E63+G63+I63+K63</f>
        <v>177219999.9883</v>
      </c>
      <c r="AB63" s="61"/>
    </row>
    <row r="64" customFormat="false" ht="12.75" hidden="false" customHeight="false" outlineLevel="0" collapsed="false">
      <c r="R64" s="9"/>
      <c r="T64" s="9"/>
      <c r="V64" s="9"/>
      <c r="X64" s="9"/>
      <c r="AB64" s="61"/>
    </row>
    <row r="65" customFormat="false" ht="13.5" hidden="false" customHeight="false" outlineLevel="0" collapsed="false">
      <c r="A65" s="74" t="s">
        <v>212</v>
      </c>
      <c r="R65" s="9"/>
      <c r="T65" s="9"/>
      <c r="V65" s="9"/>
      <c r="X65" s="9"/>
      <c r="AB65" s="61"/>
      <c r="AG65" s="75"/>
    </row>
    <row r="66" customFormat="false" ht="12.75" hidden="false" customHeight="false" outlineLevel="0" collapsed="false">
      <c r="A66" s="38" t="s">
        <v>211</v>
      </c>
      <c r="C66" s="59" t="n">
        <v>1856467</v>
      </c>
      <c r="E66" s="59" t="n">
        <v>83810542</v>
      </c>
      <c r="G66" s="59" t="n">
        <v>12791477</v>
      </c>
      <c r="I66" s="59" t="n">
        <v>0</v>
      </c>
      <c r="K66" s="59" t="n">
        <v>-1916972</v>
      </c>
      <c r="M66" s="59" t="n">
        <v>0</v>
      </c>
      <c r="O66" s="59" t="n">
        <v>0</v>
      </c>
      <c r="Q66" s="59" t="n">
        <v>0</v>
      </c>
      <c r="R66" s="9"/>
      <c r="S66" s="59" t="n">
        <v>0</v>
      </c>
      <c r="T66" s="9"/>
      <c r="U66" s="59" t="n">
        <v>0</v>
      </c>
      <c r="V66" s="9"/>
      <c r="W66" s="59" t="n">
        <v>0</v>
      </c>
      <c r="X66" s="9"/>
      <c r="Y66" s="59" t="n">
        <v>0</v>
      </c>
      <c r="AA66" s="45" t="n">
        <f aca="false">C66+E66+G66+I66+K66</f>
        <v>96541514</v>
      </c>
      <c r="AB66" s="61"/>
    </row>
    <row r="67" customFormat="false" ht="12.75" hidden="false" customHeight="false" outlineLevel="0" collapsed="false">
      <c r="B67" s="9" t="n">
        <f aca="false">SUM(C69:C71)-C63+C66</f>
        <v>0</v>
      </c>
      <c r="C67" s="76"/>
      <c r="D67" s="9" t="n">
        <f aca="false">SUM(E69:E71)-E63+E66</f>
        <v>0</v>
      </c>
      <c r="E67" s="76"/>
      <c r="F67" s="9" t="n">
        <f aca="false">SUM(G69:G71)-G63+G66</f>
        <v>0</v>
      </c>
      <c r="G67" s="76"/>
      <c r="H67" s="9" t="n">
        <f aca="false">SUM(I69:I71)-I63+I66</f>
        <v>0</v>
      </c>
      <c r="I67" s="76"/>
      <c r="J67" s="9" t="n">
        <f aca="false">SUM(K69:K71)-K63+K66</f>
        <v>0</v>
      </c>
      <c r="K67" s="76"/>
      <c r="L67" s="9" t="n">
        <f aca="false">SUM(M69:M71)-M63+M66</f>
        <v>0</v>
      </c>
      <c r="M67" s="76"/>
      <c r="N67" s="9" t="n">
        <f aca="false">SUM(O69:O71)-O63+O66</f>
        <v>0</v>
      </c>
      <c r="O67" s="76"/>
      <c r="P67" s="9" t="n">
        <f aca="false">SUM(Q69:Q71)-Q63+Q66</f>
        <v>0</v>
      </c>
      <c r="Q67" s="76"/>
      <c r="R67" s="9" t="n">
        <f aca="false">SUM(S69:S71)-S63+S66</f>
        <v>0</v>
      </c>
      <c r="S67" s="76"/>
      <c r="T67" s="9" t="n">
        <f aca="false">SUM(U69:U71)-U63+U66</f>
        <v>0</v>
      </c>
      <c r="U67" s="76"/>
      <c r="V67" s="9" t="n">
        <f aca="false">SUM(W69:W71)-W63+W66</f>
        <v>0</v>
      </c>
      <c r="W67" s="76"/>
      <c r="X67" s="9" t="n">
        <f aca="false">SUM(Y69:Y71)-Y63+Y66</f>
        <v>0</v>
      </c>
      <c r="Y67" s="76"/>
      <c r="Z67" s="9" t="n">
        <f aca="false">SUM(AA69:AA71)-AA63+AA66</f>
        <v>0</v>
      </c>
      <c r="AA67" s="53"/>
      <c r="AB67" s="61"/>
    </row>
    <row r="68" customFormat="false" ht="13.5" hidden="false" customHeight="false" outlineLevel="0" collapsed="false">
      <c r="A68" s="77" t="n">
        <f aca="false">A4</f>
        <v>37005</v>
      </c>
      <c r="AB68" s="61"/>
    </row>
    <row r="69" customFormat="false" ht="12.75" hidden="false" customHeight="false" outlineLevel="0" collapsed="false">
      <c r="A69" s="42" t="s">
        <v>186</v>
      </c>
      <c r="C69" s="59" t="n">
        <f aca="false">C60-1856467</f>
        <v>-13027451.4601</v>
      </c>
      <c r="E69" s="59" t="n">
        <f aca="false">E60-83810542</f>
        <v>10603109.9746</v>
      </c>
      <c r="G69" s="59" t="n">
        <f aca="false">G60-12791477</f>
        <v>-12366702.343</v>
      </c>
      <c r="I69" s="59" t="n">
        <f aca="false">I60</f>
        <v>0</v>
      </c>
      <c r="K69" s="59" t="n">
        <f aca="false">K60+1916972</f>
        <v>1916972</v>
      </c>
      <c r="M69" s="59" t="n">
        <f aca="false">M60</f>
        <v>0</v>
      </c>
      <c r="O69" s="59" t="n">
        <f aca="false">O60</f>
        <v>0</v>
      </c>
      <c r="Q69" s="59" t="n">
        <f aca="false">Q60+0</f>
        <v>0</v>
      </c>
      <c r="R69" s="60"/>
      <c r="S69" s="59" t="n">
        <f aca="false">S60-0</f>
        <v>0</v>
      </c>
      <c r="T69" s="60"/>
      <c r="U69" s="59" t="n">
        <f aca="false">U60</f>
        <v>0</v>
      </c>
      <c r="V69" s="60"/>
      <c r="W69" s="59" t="n">
        <f aca="false">W60-0</f>
        <v>0</v>
      </c>
      <c r="X69" s="60"/>
      <c r="Y69" s="59" t="n">
        <f aca="false">Y60-0</f>
        <v>0</v>
      </c>
      <c r="AA69" s="45" t="n">
        <f aca="false">C69+E69+G69+I69+K69</f>
        <v>-12874071.8285</v>
      </c>
      <c r="AB69" s="61"/>
    </row>
    <row r="70" customFormat="false" ht="12.75" hidden="false" customHeight="false" outlineLevel="0" collapsed="false">
      <c r="A70" s="42" t="s">
        <v>213</v>
      </c>
      <c r="C70" s="59" t="n">
        <f aca="false">C61+0</f>
        <v>0</v>
      </c>
      <c r="E70" s="59" t="n">
        <f aca="false">E61+0</f>
        <v>0</v>
      </c>
      <c r="G70" s="59" t="n">
        <f aca="false">G61+0</f>
        <v>0</v>
      </c>
      <c r="I70" s="59" t="n">
        <f aca="false">I61+0</f>
        <v>0</v>
      </c>
      <c r="K70" s="59" t="n">
        <f aca="false">K61+0</f>
        <v>0</v>
      </c>
      <c r="M70" s="59" t="n">
        <f aca="false">M61+0</f>
        <v>0</v>
      </c>
      <c r="O70" s="59" t="n">
        <f aca="false">O61+0</f>
        <v>0</v>
      </c>
      <c r="Q70" s="59" t="n">
        <f aca="false">Q61+0</f>
        <v>0</v>
      </c>
      <c r="R70" s="60"/>
      <c r="S70" s="59" t="n">
        <f aca="false">S61+0</f>
        <v>0</v>
      </c>
      <c r="T70" s="60"/>
      <c r="U70" s="59" t="n">
        <f aca="false">U61+0</f>
        <v>0</v>
      </c>
      <c r="V70" s="60"/>
      <c r="W70" s="59" t="n">
        <f aca="false">W61+0</f>
        <v>0</v>
      </c>
      <c r="X70" s="60"/>
      <c r="Y70" s="59" t="n">
        <f aca="false">Y61+0</f>
        <v>0</v>
      </c>
      <c r="AA70" s="45" t="n">
        <f aca="false">C70+E70+G70+I70+K70</f>
        <v>0</v>
      </c>
      <c r="AB70" s="61"/>
    </row>
    <row r="71" customFormat="false" ht="12.75" hidden="false" customHeight="false" outlineLevel="0" collapsed="false">
      <c r="A71" s="42" t="s">
        <v>210</v>
      </c>
      <c r="C71" s="59" t="n">
        <f aca="false">C62</f>
        <v>15024392.4105</v>
      </c>
      <c r="E71" s="59" t="n">
        <f aca="false">E62</f>
        <v>71033373.2936</v>
      </c>
      <c r="G71" s="59" t="n">
        <f aca="false">G62</f>
        <v>8375192.1127</v>
      </c>
      <c r="I71" s="59" t="n">
        <f aca="false">I62</f>
        <v>0</v>
      </c>
      <c r="K71" s="59" t="n">
        <f aca="false">K62</f>
        <v>-880400</v>
      </c>
      <c r="M71" s="59" t="n">
        <f aca="false">M62</f>
        <v>0</v>
      </c>
      <c r="O71" s="59" t="n">
        <f aca="false">O62</f>
        <v>0</v>
      </c>
      <c r="Q71" s="59" t="n">
        <f aca="false">Q62</f>
        <v>0</v>
      </c>
      <c r="R71" s="60"/>
      <c r="S71" s="59" t="n">
        <f aca="false">S62-0</f>
        <v>0</v>
      </c>
      <c r="T71" s="60"/>
      <c r="U71" s="59" t="n">
        <f aca="false">U62</f>
        <v>0</v>
      </c>
      <c r="V71" s="60"/>
      <c r="W71" s="59" t="n">
        <f aca="false">W62-0</f>
        <v>0</v>
      </c>
      <c r="X71" s="60"/>
      <c r="Y71" s="59" t="n">
        <f aca="false">Y62-0</f>
        <v>0</v>
      </c>
      <c r="AA71" s="45" t="n">
        <f aca="false">C71+E71+G71+I71+K71</f>
        <v>93552557.8168</v>
      </c>
      <c r="AB71" s="61"/>
    </row>
    <row r="72" customFormat="false" ht="12.75" hidden="false" customHeight="false" outlineLevel="0" collapsed="false">
      <c r="A72" s="78" t="s">
        <v>211</v>
      </c>
      <c r="B72" s="66"/>
      <c r="C72" s="79" t="n">
        <f aca="false">SUM(C69:C71)</f>
        <v>1996940.9504</v>
      </c>
      <c r="D72" s="66"/>
      <c r="E72" s="79" t="n">
        <f aca="false">SUM(E69:E71)</f>
        <v>81636483.2682</v>
      </c>
      <c r="F72" s="66"/>
      <c r="G72" s="79" t="n">
        <f aca="false">SUM(G69:G71)</f>
        <v>-3991510.2303</v>
      </c>
      <c r="H72" s="66"/>
      <c r="I72" s="79" t="n">
        <f aca="false">SUM(I69:I71)</f>
        <v>0</v>
      </c>
      <c r="J72" s="66"/>
      <c r="K72" s="80" t="n">
        <f aca="false">SUM(K69:K71)</f>
        <v>1036572</v>
      </c>
      <c r="L72" s="66"/>
      <c r="M72" s="80" t="n">
        <f aca="false">SUM(M69:M71)</f>
        <v>0</v>
      </c>
      <c r="N72" s="66"/>
      <c r="O72" s="80" t="n">
        <f aca="false">SUM(O69:O71)</f>
        <v>0</v>
      </c>
      <c r="P72" s="66"/>
      <c r="Q72" s="80" t="n">
        <f aca="false">SUM(Q69:Q71)</f>
        <v>0</v>
      </c>
      <c r="R72" s="81"/>
      <c r="S72" s="80" t="n">
        <f aca="false">SUM(S69:S71)</f>
        <v>0</v>
      </c>
      <c r="T72" s="66"/>
      <c r="U72" s="80" t="n">
        <f aca="false">SUM(U69:U71)</f>
        <v>0</v>
      </c>
      <c r="V72" s="82"/>
      <c r="W72" s="80" t="n">
        <f aca="false">SUM(W69:W71)</f>
        <v>0</v>
      </c>
      <c r="X72" s="82"/>
      <c r="Y72" s="80" t="n">
        <f aca="false">SUM(Y69:Y71)</f>
        <v>0</v>
      </c>
      <c r="Z72" s="66"/>
      <c r="AA72" s="45" t="n">
        <f aca="false">C72+E72+G72+I72+K72</f>
        <v>80678485.9883</v>
      </c>
      <c r="AB72" s="61"/>
      <c r="AC72" s="72"/>
      <c r="AD72" s="72"/>
      <c r="AE72" s="72"/>
      <c r="AF72" s="72"/>
    </row>
    <row r="73" customFormat="false" ht="12.75" hidden="false" customHeight="false" outlineLevel="0" collapsed="false">
      <c r="A73" s="38"/>
      <c r="AB73" s="61"/>
      <c r="AC73" s="72"/>
      <c r="AD73" s="72"/>
      <c r="AE73" s="72"/>
      <c r="AF73" s="83"/>
    </row>
    <row r="74" customFormat="false" ht="13.5" hidden="false" customHeight="false" outlineLevel="0" collapsed="false">
      <c r="A74" s="84" t="s">
        <v>214</v>
      </c>
      <c r="AB74" s="61"/>
      <c r="AC74" s="72"/>
      <c r="AD74" s="72"/>
      <c r="AE74" s="72"/>
      <c r="AF74" s="72"/>
    </row>
    <row r="75" customFormat="false" ht="12.75" hidden="false" customHeight="false" outlineLevel="0" collapsed="false">
      <c r="A75" s="42" t="s">
        <v>190</v>
      </c>
      <c r="C75" s="85" t="n">
        <f aca="false">C39-C93</f>
        <v>0</v>
      </c>
      <c r="E75" s="85" t="n">
        <f aca="false">E39-E93</f>
        <v>-12124</v>
      </c>
      <c r="G75" s="85" t="n">
        <f aca="false">G39-G93</f>
        <v>0</v>
      </c>
      <c r="I75" s="85" t="n">
        <f aca="false">I39-I93</f>
        <v>0</v>
      </c>
      <c r="K75" s="85" t="n">
        <f aca="false">K39-K93</f>
        <v>0</v>
      </c>
      <c r="M75" s="85" t="n">
        <f aca="false">M39-M93</f>
        <v>0</v>
      </c>
      <c r="O75" s="85" t="n">
        <f aca="false">O39-O93</f>
        <v>0</v>
      </c>
      <c r="Q75" s="85" t="n">
        <f aca="false">Q39-Q93</f>
        <v>0</v>
      </c>
      <c r="R75" s="86"/>
      <c r="S75" s="85" t="n">
        <f aca="false">S39-S93</f>
        <v>0</v>
      </c>
      <c r="T75" s="86"/>
      <c r="U75" s="85" t="n">
        <f aca="false">U39-U93</f>
        <v>0</v>
      </c>
      <c r="V75" s="86"/>
      <c r="W75" s="85" t="n">
        <f aca="false">W39-W93</f>
        <v>0</v>
      </c>
      <c r="X75" s="86"/>
      <c r="Y75" s="85" t="n">
        <f aca="false">Y39-Y93</f>
        <v>0</v>
      </c>
      <c r="AA75" s="45" t="n">
        <f aca="false">C75+E75+G75+I75+K75</f>
        <v>-12124</v>
      </c>
      <c r="AB75" s="61"/>
      <c r="AC75" s="72"/>
      <c r="AD75" s="72"/>
      <c r="AE75" s="72"/>
      <c r="AF75" s="87"/>
    </row>
    <row r="76" customFormat="false" ht="12.75" hidden="false" customHeight="false" outlineLevel="0" collapsed="false">
      <c r="A76" s="42" t="s">
        <v>191</v>
      </c>
      <c r="AA76" s="53"/>
      <c r="AB76" s="61"/>
      <c r="AC76" s="72"/>
      <c r="AD76" s="72"/>
      <c r="AE76" s="72"/>
      <c r="AF76" s="88"/>
    </row>
    <row r="77" customFormat="false" ht="12.75" hidden="false" customHeight="false" outlineLevel="0" collapsed="false">
      <c r="A77" s="42" t="s">
        <v>192</v>
      </c>
      <c r="C77" s="89" t="n">
        <f aca="false">C41-C95</f>
        <v>24236.1491</v>
      </c>
      <c r="E77" s="89" t="n">
        <f aca="false">E41-E95</f>
        <v>582890.5305</v>
      </c>
      <c r="G77" s="89" t="n">
        <f aca="false">G41-G95</f>
        <v>0</v>
      </c>
      <c r="I77" s="89" t="n">
        <f aca="false">I41-I95</f>
        <v>0</v>
      </c>
      <c r="K77" s="89" t="n">
        <f aca="false">K41-K95</f>
        <v>0</v>
      </c>
      <c r="M77" s="89" t="n">
        <f aca="false">M41-M95</f>
        <v>0</v>
      </c>
      <c r="O77" s="89" t="n">
        <f aca="false">O41-O95</f>
        <v>0</v>
      </c>
      <c r="Q77" s="89" t="n">
        <f aca="false">Q41-Q95</f>
        <v>0</v>
      </c>
      <c r="R77" s="89"/>
      <c r="S77" s="89" t="n">
        <f aca="false">S41-S95</f>
        <v>0</v>
      </c>
      <c r="T77" s="89"/>
      <c r="U77" s="89" t="n">
        <f aca="false">U41-U95</f>
        <v>0</v>
      </c>
      <c r="V77" s="89"/>
      <c r="W77" s="89" t="n">
        <f aca="false">W41-W95</f>
        <v>0</v>
      </c>
      <c r="X77" s="89"/>
      <c r="Y77" s="89" t="n">
        <f aca="false">Y41-Y95</f>
        <v>0</v>
      </c>
      <c r="AA77" s="65" t="n">
        <f aca="false">C77+E77+G77+I77+K77</f>
        <v>607126.6796</v>
      </c>
      <c r="AB77" s="61"/>
      <c r="AC77" s="72"/>
      <c r="AD77" s="72"/>
      <c r="AE77" s="72"/>
      <c r="AF77" s="88"/>
    </row>
    <row r="78" customFormat="false" ht="12.75" hidden="false" customHeight="false" outlineLevel="0" collapsed="false">
      <c r="A78" s="42" t="s">
        <v>193</v>
      </c>
      <c r="C78" s="89" t="n">
        <f aca="false">C42-C96</f>
        <v>55815.4591</v>
      </c>
      <c r="E78" s="89" t="n">
        <f aca="false">E42-E96</f>
        <v>0</v>
      </c>
      <c r="G78" s="89" t="n">
        <f aca="false">G42-G96</f>
        <v>-49800.0000000001</v>
      </c>
      <c r="I78" s="89" t="n">
        <f aca="false">I42-I96</f>
        <v>0</v>
      </c>
      <c r="K78" s="89" t="n">
        <f aca="false">K42-K96</f>
        <v>0</v>
      </c>
      <c r="M78" s="89" t="n">
        <f aca="false">M42-M96</f>
        <v>0</v>
      </c>
      <c r="O78" s="89" t="n">
        <f aca="false">O42-O96</f>
        <v>0</v>
      </c>
      <c r="Q78" s="89" t="n">
        <f aca="false">Q42-Q96</f>
        <v>0</v>
      </c>
      <c r="R78" s="89"/>
      <c r="S78" s="89" t="n">
        <f aca="false">S42-S96</f>
        <v>0</v>
      </c>
      <c r="T78" s="89"/>
      <c r="U78" s="89" t="n">
        <f aca="false">U42-U96</f>
        <v>0</v>
      </c>
      <c r="V78" s="89"/>
      <c r="W78" s="89" t="n">
        <f aca="false">W42-W96</f>
        <v>0</v>
      </c>
      <c r="X78" s="89"/>
      <c r="Y78" s="89" t="n">
        <f aca="false">Y42-Y96</f>
        <v>0</v>
      </c>
      <c r="AA78" s="65" t="n">
        <f aca="false">C78+E78+G78+I78+K78</f>
        <v>6015.45909999992</v>
      </c>
      <c r="AB78" s="61"/>
      <c r="AC78" s="72"/>
      <c r="AD78" s="72"/>
      <c r="AE78" s="72"/>
      <c r="AF78" s="88"/>
    </row>
    <row r="79" customFormat="false" ht="12.75" hidden="false" customHeight="false" outlineLevel="0" collapsed="false">
      <c r="A79" s="42" t="s">
        <v>194</v>
      </c>
      <c r="C79" s="89" t="n">
        <f aca="false">C43-C97</f>
        <v>0</v>
      </c>
      <c r="E79" s="89" t="n">
        <f aca="false">E43-E97</f>
        <v>-2990551.1422</v>
      </c>
      <c r="G79" s="89" t="n">
        <f aca="false">G43-G97</f>
        <v>0</v>
      </c>
      <c r="I79" s="89" t="n">
        <f aca="false">I43-I97</f>
        <v>0</v>
      </c>
      <c r="K79" s="89" t="n">
        <f aca="false">K43-K97</f>
        <v>0</v>
      </c>
      <c r="M79" s="89" t="n">
        <f aca="false">M43-M97</f>
        <v>0</v>
      </c>
      <c r="O79" s="89" t="n">
        <f aca="false">O43-O97</f>
        <v>0</v>
      </c>
      <c r="Q79" s="89" t="n">
        <f aca="false">Q43-Q97</f>
        <v>0</v>
      </c>
      <c r="R79" s="89"/>
      <c r="S79" s="89" t="n">
        <f aca="false">S43-S97</f>
        <v>0</v>
      </c>
      <c r="T79" s="89"/>
      <c r="U79" s="89" t="n">
        <f aca="false">U43-U97</f>
        <v>0</v>
      </c>
      <c r="V79" s="89"/>
      <c r="W79" s="89" t="n">
        <f aca="false">W43-W97</f>
        <v>0</v>
      </c>
      <c r="X79" s="89"/>
      <c r="Y79" s="89" t="n">
        <f aca="false">Y43-Y97</f>
        <v>0</v>
      </c>
      <c r="AA79" s="65" t="n">
        <f aca="false">C79+E79+G79+I79+K79</f>
        <v>-2990551.1422</v>
      </c>
      <c r="AB79" s="61"/>
      <c r="AC79" s="72"/>
      <c r="AD79" s="72"/>
      <c r="AE79" s="72"/>
      <c r="AF79" s="88"/>
    </row>
    <row r="80" customFormat="false" ht="12.75" hidden="false" customHeight="false" outlineLevel="0" collapsed="false">
      <c r="A80" s="42" t="s">
        <v>195</v>
      </c>
      <c r="C80" s="89" t="n">
        <f aca="false">C44-C98</f>
        <v>0</v>
      </c>
      <c r="E80" s="89" t="n">
        <f aca="false">E44-E98</f>
        <v>0</v>
      </c>
      <c r="G80" s="89" t="n">
        <f aca="false">G44-G98</f>
        <v>0</v>
      </c>
      <c r="I80" s="89" t="n">
        <f aca="false">I44-I98</f>
        <v>0</v>
      </c>
      <c r="K80" s="89" t="n">
        <f aca="false">K44-K98</f>
        <v>0</v>
      </c>
      <c r="M80" s="89" t="n">
        <f aca="false">M44-M98</f>
        <v>0</v>
      </c>
      <c r="O80" s="89" t="n">
        <f aca="false">O44-O98</f>
        <v>0</v>
      </c>
      <c r="Q80" s="89" t="n">
        <f aca="false">Q44-Q98</f>
        <v>0</v>
      </c>
      <c r="R80" s="89"/>
      <c r="S80" s="89" t="n">
        <f aca="false">S44-S98</f>
        <v>0</v>
      </c>
      <c r="T80" s="89"/>
      <c r="U80" s="89" t="n">
        <f aca="false">U44-U98</f>
        <v>0</v>
      </c>
      <c r="V80" s="89"/>
      <c r="W80" s="89" t="n">
        <f aca="false">W44-W98</f>
        <v>0</v>
      </c>
      <c r="X80" s="89"/>
      <c r="Y80" s="89" t="n">
        <f aca="false">Y44-Y98</f>
        <v>0</v>
      </c>
      <c r="AA80" s="65" t="n">
        <f aca="false">C80+E80+G80+I80+K80</f>
        <v>0</v>
      </c>
      <c r="AB80" s="61"/>
      <c r="AC80" s="72"/>
      <c r="AD80" s="72"/>
      <c r="AE80" s="72"/>
      <c r="AF80" s="88"/>
    </row>
    <row r="81" customFormat="false" ht="12.75" hidden="false" customHeight="false" outlineLevel="0" collapsed="false">
      <c r="A81" s="42" t="s">
        <v>196</v>
      </c>
      <c r="C81" s="89" t="n">
        <f aca="false">C45-C99</f>
        <v>0</v>
      </c>
      <c r="E81" s="89" t="n">
        <f aca="false">E45-E99</f>
        <v>0</v>
      </c>
      <c r="G81" s="89" t="n">
        <f aca="false">G45-G99</f>
        <v>0</v>
      </c>
      <c r="I81" s="89" t="n">
        <f aca="false">I45-I99</f>
        <v>0</v>
      </c>
      <c r="K81" s="89" t="n">
        <f aca="false">K45-K99</f>
        <v>0</v>
      </c>
      <c r="M81" s="89" t="n">
        <f aca="false">M45-M99</f>
        <v>0</v>
      </c>
      <c r="O81" s="89" t="n">
        <f aca="false">O45-O99</f>
        <v>0</v>
      </c>
      <c r="Q81" s="89" t="n">
        <f aca="false">Q45-Q99</f>
        <v>0</v>
      </c>
      <c r="R81" s="89"/>
      <c r="S81" s="89" t="n">
        <f aca="false">S45-S99</f>
        <v>0</v>
      </c>
      <c r="T81" s="89"/>
      <c r="U81" s="89" t="n">
        <f aca="false">U45-U99</f>
        <v>0</v>
      </c>
      <c r="V81" s="89"/>
      <c r="W81" s="89" t="n">
        <f aca="false">W45-W99</f>
        <v>0</v>
      </c>
      <c r="X81" s="89"/>
      <c r="Y81" s="89" t="n">
        <f aca="false">Y45-Y99</f>
        <v>0</v>
      </c>
      <c r="AA81" s="65" t="n">
        <f aca="false">C81+E81+G81+I81+K81</f>
        <v>0</v>
      </c>
      <c r="AB81" s="61"/>
      <c r="AC81" s="72"/>
      <c r="AD81" s="72"/>
      <c r="AE81" s="72"/>
      <c r="AF81" s="88"/>
    </row>
    <row r="82" customFormat="false" ht="12.75" hidden="false" customHeight="false" outlineLevel="0" collapsed="false">
      <c r="A82" s="42" t="s">
        <v>197</v>
      </c>
      <c r="C82" s="89" t="n">
        <f aca="false">C46-C100</f>
        <v>0</v>
      </c>
      <c r="E82" s="89" t="n">
        <f aca="false">E46-E100</f>
        <v>0</v>
      </c>
      <c r="G82" s="89" t="n">
        <f aca="false">G46-G100</f>
        <v>0</v>
      </c>
      <c r="I82" s="89" t="n">
        <f aca="false">I46-I100</f>
        <v>0</v>
      </c>
      <c r="K82" s="89" t="n">
        <f aca="false">K46-K100</f>
        <v>0</v>
      </c>
      <c r="M82" s="89" t="n">
        <f aca="false">M46-M100</f>
        <v>0</v>
      </c>
      <c r="O82" s="89" t="n">
        <f aca="false">O46-O100</f>
        <v>0</v>
      </c>
      <c r="Q82" s="89" t="n">
        <f aca="false">Q46-Q100</f>
        <v>0</v>
      </c>
      <c r="R82" s="89"/>
      <c r="S82" s="89" t="n">
        <f aca="false">S46-S100</f>
        <v>0</v>
      </c>
      <c r="T82" s="89"/>
      <c r="U82" s="89" t="n">
        <f aca="false">U46-U100</f>
        <v>0</v>
      </c>
      <c r="V82" s="89"/>
      <c r="W82" s="89" t="n">
        <f aca="false">W46-W100</f>
        <v>0</v>
      </c>
      <c r="X82" s="89"/>
      <c r="Y82" s="89" t="n">
        <f aca="false">Y46-Y100</f>
        <v>0</v>
      </c>
      <c r="AA82" s="65" t="n">
        <f aca="false">C82+E82+G82+I82+K82</f>
        <v>0</v>
      </c>
      <c r="AB82" s="61"/>
      <c r="AC82" s="72"/>
      <c r="AD82" s="72"/>
      <c r="AE82" s="72"/>
      <c r="AF82" s="88"/>
    </row>
    <row r="83" customFormat="false" ht="12.75" hidden="false" customHeight="false" outlineLevel="0" collapsed="false">
      <c r="A83" s="42" t="s">
        <v>198</v>
      </c>
      <c r="C83" s="89" t="n">
        <f aca="false">C47-C101</f>
        <v>0</v>
      </c>
      <c r="D83" s="9" t="s">
        <v>14</v>
      </c>
      <c r="E83" s="89" t="n">
        <f aca="false">E47-E101</f>
        <v>0</v>
      </c>
      <c r="G83" s="89" t="n">
        <f aca="false">G47-G101</f>
        <v>0</v>
      </c>
      <c r="I83" s="89" t="n">
        <f aca="false">I47-I101</f>
        <v>0</v>
      </c>
      <c r="K83" s="89" t="n">
        <f aca="false">K47-K101</f>
        <v>0</v>
      </c>
      <c r="M83" s="89" t="n">
        <f aca="false">M47-M101</f>
        <v>0</v>
      </c>
      <c r="O83" s="89" t="n">
        <f aca="false">O47-O101</f>
        <v>0</v>
      </c>
      <c r="Q83" s="89" t="n">
        <f aca="false">Q47-Q101</f>
        <v>0</v>
      </c>
      <c r="R83" s="89"/>
      <c r="S83" s="89" t="n">
        <f aca="false">S47-S101</f>
        <v>0</v>
      </c>
      <c r="T83" s="89"/>
      <c r="U83" s="89" t="n">
        <f aca="false">U47-U101</f>
        <v>0</v>
      </c>
      <c r="V83" s="89"/>
      <c r="W83" s="89" t="n">
        <f aca="false">W47-W101</f>
        <v>0</v>
      </c>
      <c r="X83" s="89"/>
      <c r="Y83" s="89" t="n">
        <f aca="false">Y47-Y101</f>
        <v>0</v>
      </c>
      <c r="AA83" s="65" t="n">
        <f aca="false">C83+E83+G83+I83+K83</f>
        <v>0</v>
      </c>
      <c r="AB83" s="61"/>
      <c r="AC83" s="72"/>
      <c r="AD83" s="72"/>
      <c r="AE83" s="72"/>
      <c r="AF83" s="88"/>
    </row>
    <row r="84" customFormat="false" ht="12.75" hidden="false" customHeight="false" outlineLevel="0" collapsed="false">
      <c r="A84" s="42" t="s">
        <v>199</v>
      </c>
      <c r="C84" s="89" t="n">
        <f aca="false">C48-C102</f>
        <v>0</v>
      </c>
      <c r="E84" s="89" t="n">
        <f aca="false">E48-E102</f>
        <v>0</v>
      </c>
      <c r="G84" s="89" t="n">
        <f aca="false">G48-G102</f>
        <v>0</v>
      </c>
      <c r="I84" s="89" t="n">
        <f aca="false">I48-I102</f>
        <v>0</v>
      </c>
      <c r="K84" s="89" t="n">
        <f aca="false">K48-K102</f>
        <v>0</v>
      </c>
      <c r="M84" s="89" t="n">
        <f aca="false">M48-M102</f>
        <v>0</v>
      </c>
      <c r="O84" s="89" t="n">
        <f aca="false">O48-O102</f>
        <v>0</v>
      </c>
      <c r="Q84" s="89" t="n">
        <f aca="false">Q48-Q102</f>
        <v>0</v>
      </c>
      <c r="R84" s="89"/>
      <c r="S84" s="89" t="n">
        <f aca="false">S48-S102</f>
        <v>0</v>
      </c>
      <c r="T84" s="89"/>
      <c r="U84" s="89" t="n">
        <f aca="false">U48-U102</f>
        <v>0</v>
      </c>
      <c r="V84" s="89"/>
      <c r="W84" s="89" t="n">
        <f aca="false">W48-W102</f>
        <v>0</v>
      </c>
      <c r="X84" s="89"/>
      <c r="Y84" s="89" t="n">
        <f aca="false">Y48-Y102</f>
        <v>0</v>
      </c>
      <c r="AA84" s="65" t="n">
        <f aca="false">C84+E84+G84+I84+K84</f>
        <v>0</v>
      </c>
      <c r="AB84" s="61"/>
      <c r="AC84" s="72"/>
      <c r="AD84" s="72"/>
      <c r="AE84" s="72"/>
      <c r="AF84" s="88"/>
    </row>
    <row r="85" customFormat="false" ht="12.75" hidden="false" customHeight="false" outlineLevel="0" collapsed="false">
      <c r="A85" s="42" t="s">
        <v>200</v>
      </c>
      <c r="C85" s="89" t="n">
        <f aca="false">C49-C103</f>
        <v>0</v>
      </c>
      <c r="E85" s="89" t="n">
        <f aca="false">E49-E103</f>
        <v>0</v>
      </c>
      <c r="G85" s="89" t="n">
        <f aca="false">G49-G103</f>
        <v>0</v>
      </c>
      <c r="I85" s="89" t="n">
        <f aca="false">I49-I103</f>
        <v>0</v>
      </c>
      <c r="K85" s="89" t="n">
        <f aca="false">K49-K103</f>
        <v>0</v>
      </c>
      <c r="M85" s="89" t="n">
        <f aca="false">M49-M103</f>
        <v>0</v>
      </c>
      <c r="O85" s="89" t="n">
        <f aca="false">O49-O103</f>
        <v>0</v>
      </c>
      <c r="Q85" s="89" t="n">
        <f aca="false">Q49-Q103</f>
        <v>0</v>
      </c>
      <c r="R85" s="89"/>
      <c r="S85" s="89" t="n">
        <f aca="false">S49-S103</f>
        <v>0</v>
      </c>
      <c r="T85" s="89"/>
      <c r="U85" s="89" t="n">
        <f aca="false">U49-U103</f>
        <v>0</v>
      </c>
      <c r="V85" s="89"/>
      <c r="W85" s="89" t="n">
        <f aca="false">W49-W103</f>
        <v>0</v>
      </c>
      <c r="X85" s="89"/>
      <c r="Y85" s="89" t="n">
        <f aca="false">Y49-Y103</f>
        <v>0</v>
      </c>
      <c r="AA85" s="65" t="n">
        <f aca="false">C85+E85+G85+I85+K85</f>
        <v>0</v>
      </c>
      <c r="AB85" s="61"/>
      <c r="AC85" s="72"/>
      <c r="AD85" s="72"/>
      <c r="AE85" s="72"/>
      <c r="AF85" s="88"/>
    </row>
    <row r="86" customFormat="false" ht="12.75" hidden="false" customHeight="false" outlineLevel="0" collapsed="false">
      <c r="A86" s="46" t="s">
        <v>201</v>
      </c>
      <c r="B86" s="47"/>
      <c r="C86" s="90" t="n">
        <f aca="false">SUM(C77:C85)</f>
        <v>80051.6082000001</v>
      </c>
      <c r="D86" s="47"/>
      <c r="E86" s="90" t="n">
        <f aca="false">SUM(E77:E85)</f>
        <v>-2407660.6117</v>
      </c>
      <c r="F86" s="47"/>
      <c r="G86" s="90" t="n">
        <f aca="false">SUM(G77:G85)</f>
        <v>-49800.0000000001</v>
      </c>
      <c r="H86" s="47"/>
      <c r="I86" s="90" t="n">
        <f aca="false">SUM(I77:I85)</f>
        <v>0</v>
      </c>
      <c r="J86" s="47"/>
      <c r="K86" s="91" t="n">
        <f aca="false">SUM(K77:K85)</f>
        <v>0</v>
      </c>
      <c r="L86" s="47"/>
      <c r="M86" s="91" t="n">
        <f aca="false">SUM(M77:M85)</f>
        <v>0</v>
      </c>
      <c r="N86" s="47"/>
      <c r="O86" s="91" t="n">
        <f aca="false">SUM(O77:O85)</f>
        <v>0</v>
      </c>
      <c r="P86" s="47"/>
      <c r="Q86" s="91" t="n">
        <f aca="false">SUM(Q77:Q85)</f>
        <v>0</v>
      </c>
      <c r="R86" s="92"/>
      <c r="S86" s="91" t="n">
        <f aca="false">SUM(S77:S85)</f>
        <v>0</v>
      </c>
      <c r="T86" s="47"/>
      <c r="U86" s="91" t="n">
        <f aca="false">SUM(U77:U85)</f>
        <v>0</v>
      </c>
      <c r="V86" s="93"/>
      <c r="W86" s="91" t="n">
        <f aca="false">SUM(W77:W85)</f>
        <v>0</v>
      </c>
      <c r="X86" s="93"/>
      <c r="Y86" s="91" t="n">
        <f aca="false">SUM(Y77:Y85)</f>
        <v>0</v>
      </c>
      <c r="Z86" s="47"/>
      <c r="AA86" s="71" t="n">
        <f aca="false">C86+E86+G86+I86+K86</f>
        <v>-2377409.0035</v>
      </c>
      <c r="AB86" s="61"/>
      <c r="AC86" s="72"/>
      <c r="AD86" s="72"/>
      <c r="AE86" s="72"/>
      <c r="AF86" s="88"/>
    </row>
    <row r="87" customFormat="false" ht="12.75" hidden="false" customHeight="false" outlineLevel="0" collapsed="false">
      <c r="A87" s="94" t="s">
        <v>202</v>
      </c>
      <c r="B87" s="95"/>
      <c r="C87" s="90" t="n">
        <f aca="false">C51-C105</f>
        <v>0</v>
      </c>
      <c r="D87" s="95"/>
      <c r="E87" s="90" t="n">
        <f aca="false">E51-E105</f>
        <v>0</v>
      </c>
      <c r="F87" s="95"/>
      <c r="G87" s="90" t="n">
        <f aca="false">G51-G105</f>
        <v>0</v>
      </c>
      <c r="H87" s="95"/>
      <c r="I87" s="90" t="n">
        <f aca="false">I51-I105</f>
        <v>0</v>
      </c>
      <c r="J87" s="95"/>
      <c r="K87" s="90" t="n">
        <f aca="false">K51-K105</f>
        <v>0</v>
      </c>
      <c r="L87" s="95"/>
      <c r="M87" s="90" t="n">
        <f aca="false">M51-M105</f>
        <v>0</v>
      </c>
      <c r="N87" s="95"/>
      <c r="O87" s="90" t="n">
        <f aca="false">O51-O105</f>
        <v>0</v>
      </c>
      <c r="P87" s="95"/>
      <c r="Q87" s="90" t="n">
        <f aca="false">Q51-Q105</f>
        <v>0</v>
      </c>
      <c r="R87" s="96"/>
      <c r="S87" s="90" t="n">
        <f aca="false">S51-S105</f>
        <v>0</v>
      </c>
      <c r="T87" s="95"/>
      <c r="U87" s="90" t="n">
        <f aca="false">U51-U105</f>
        <v>0</v>
      </c>
      <c r="V87" s="96"/>
      <c r="W87" s="90" t="n">
        <f aca="false">W51-W105</f>
        <v>0</v>
      </c>
      <c r="X87" s="96"/>
      <c r="Y87" s="90" t="n">
        <f aca="false">Y51-Y105</f>
        <v>0</v>
      </c>
      <c r="Z87" s="95"/>
      <c r="AA87" s="71" t="n">
        <f aca="false">C87+E87+G87+I87+K87</f>
        <v>0</v>
      </c>
      <c r="AB87" s="61"/>
    </row>
    <row r="88" customFormat="false" ht="12.75" hidden="false" customHeight="false" outlineLevel="0" collapsed="false">
      <c r="A88" s="94" t="s">
        <v>203</v>
      </c>
      <c r="B88" s="95"/>
      <c r="C88" s="90" t="n">
        <f aca="false">C52-C106</f>
        <v>8.32210000000001</v>
      </c>
      <c r="D88" s="95"/>
      <c r="E88" s="90" t="n">
        <f aca="false">E52-E106</f>
        <v>-447.779099999999</v>
      </c>
      <c r="F88" s="95"/>
      <c r="G88" s="90" t="n">
        <f aca="false">G52-G106</f>
        <v>5.0455</v>
      </c>
      <c r="H88" s="95"/>
      <c r="I88" s="90" t="n">
        <f aca="false">I52-I106</f>
        <v>0</v>
      </c>
      <c r="J88" s="95"/>
      <c r="K88" s="90" t="n">
        <f aca="false">K52-K106</f>
        <v>0</v>
      </c>
      <c r="L88" s="95"/>
      <c r="M88" s="90" t="n">
        <f aca="false">M52-M106</f>
        <v>0</v>
      </c>
      <c r="N88" s="95"/>
      <c r="O88" s="90" t="n">
        <f aca="false">O52-O106</f>
        <v>0</v>
      </c>
      <c r="P88" s="95"/>
      <c r="Q88" s="90" t="n">
        <f aca="false">Q52-Q106</f>
        <v>0</v>
      </c>
      <c r="R88" s="96"/>
      <c r="S88" s="90" t="n">
        <f aca="false">S52-S106</f>
        <v>0</v>
      </c>
      <c r="T88" s="95"/>
      <c r="U88" s="90" t="n">
        <f aca="false">U52-U106</f>
        <v>0</v>
      </c>
      <c r="V88" s="96"/>
      <c r="W88" s="90" t="n">
        <f aca="false">W52-W106</f>
        <v>0</v>
      </c>
      <c r="X88" s="96"/>
      <c r="Y88" s="90" t="n">
        <f aca="false">Y52-Y106</f>
        <v>0</v>
      </c>
      <c r="Z88" s="95"/>
      <c r="AA88" s="71" t="n">
        <f aca="false">C88+E88+G88+I88+K88</f>
        <v>-434.411499999999</v>
      </c>
      <c r="AB88" s="61"/>
    </row>
    <row r="89" customFormat="false" ht="14.25" hidden="false" customHeight="true" outlineLevel="0" collapsed="false">
      <c r="A89" s="46" t="s">
        <v>215</v>
      </c>
      <c r="B89" s="97" t="n">
        <f aca="false">SUM(C86:C88)+C75-C89</f>
        <v>0</v>
      </c>
      <c r="C89" s="67" t="n">
        <f aca="false">C63-C91</f>
        <v>80059.9303000001</v>
      </c>
      <c r="D89" s="97" t="n">
        <f aca="false">SUM(E86:E88)+E75-E89</f>
        <v>-2.70083546638489E-008</v>
      </c>
      <c r="E89" s="67" t="n">
        <f aca="false">E63-E91</f>
        <v>-2420232.39079997</v>
      </c>
      <c r="F89" s="97" t="n">
        <f aca="false">SUM(G86:G88)+G75-G89</f>
        <v>-1.0550138540566E-009</v>
      </c>
      <c r="G89" s="67" t="n">
        <f aca="false">G63-G91</f>
        <v>-49794.9544999991</v>
      </c>
      <c r="H89" s="97" t="n">
        <f aca="false">SUM(I86:I88)+I75-I89</f>
        <v>0</v>
      </c>
      <c r="I89" s="67" t="n">
        <f aca="false">I63-I91</f>
        <v>0</v>
      </c>
      <c r="J89" s="97" t="n">
        <f aca="false">SUM(K86:K88)+K75-K89</f>
        <v>0</v>
      </c>
      <c r="K89" s="68" t="n">
        <f aca="false">K63-K91</f>
        <v>0</v>
      </c>
      <c r="L89" s="97" t="n">
        <f aca="false">SUM(M86:M88)+M75-M89</f>
        <v>0</v>
      </c>
      <c r="M89" s="68" t="n">
        <f aca="false">M63-M91</f>
        <v>0</v>
      </c>
      <c r="N89" s="97" t="n">
        <f aca="false">SUM(O86:O88)+O75-O89</f>
        <v>0</v>
      </c>
      <c r="O89" s="68" t="n">
        <f aca="false">O63-O91+O85</f>
        <v>0</v>
      </c>
      <c r="P89" s="97" t="n">
        <f aca="false">SUM(Q86:Q88)+Q75-Q89</f>
        <v>0</v>
      </c>
      <c r="Q89" s="68" t="n">
        <f aca="false">Q63-Q91+Q85</f>
        <v>0</v>
      </c>
      <c r="R89" s="97" t="n">
        <f aca="false">SUM(S86:S88)+S75-S89</f>
        <v>0</v>
      </c>
      <c r="S89" s="68" t="n">
        <f aca="false">S63-S91+S85</f>
        <v>0</v>
      </c>
      <c r="T89" s="97" t="n">
        <f aca="false">SUM(U86:U88)+U75-U89</f>
        <v>0</v>
      </c>
      <c r="U89" s="68" t="n">
        <f aca="false">U63-U91+U85</f>
        <v>0</v>
      </c>
      <c r="V89" s="97" t="n">
        <f aca="false">SUM(W86:W88)+W75-W89</f>
        <v>0</v>
      </c>
      <c r="W89" s="68" t="n">
        <f aca="false">W63-W91+W85</f>
        <v>0</v>
      </c>
      <c r="X89" s="97" t="n">
        <f aca="false">SUM(Y86:Y88)+Y75-Y89</f>
        <v>0</v>
      </c>
      <c r="Y89" s="68" t="n">
        <f aca="false">Y63-Y91+Y85</f>
        <v>0</v>
      </c>
      <c r="Z89" s="97" t="n">
        <f aca="false">SUM(AA86:AA88)+AA75-AA89</f>
        <v>-2.79396772384644E-008</v>
      </c>
      <c r="AA89" s="71" t="n">
        <f aca="false">C89+E89+G89+I89+K89</f>
        <v>-2389967.41499997</v>
      </c>
      <c r="AB89" s="61"/>
      <c r="AC89" s="75"/>
    </row>
    <row r="90" customFormat="false" ht="14.25" hidden="false" customHeight="true" outlineLevel="0" collapsed="false">
      <c r="A90" s="38"/>
      <c r="C90" s="98"/>
      <c r="E90" s="98"/>
      <c r="AA90" s="99"/>
    </row>
    <row r="91" customFormat="false" ht="14.25" hidden="false" customHeight="true" outlineLevel="0" collapsed="false">
      <c r="A91" s="42" t="s">
        <v>216</v>
      </c>
      <c r="C91" s="100" t="n">
        <v>3773348.0201</v>
      </c>
      <c r="D91" s="9" t="n">
        <v>0</v>
      </c>
      <c r="E91" s="100" t="n">
        <v>167867257.659</v>
      </c>
      <c r="F91" s="9" t="n">
        <v>-1.86264514923096E-009</v>
      </c>
      <c r="G91" s="100" t="n">
        <v>8849761.7242</v>
      </c>
      <c r="H91" s="9" t="n">
        <v>0</v>
      </c>
      <c r="I91" s="100" t="n">
        <v>0</v>
      </c>
      <c r="J91" s="9" t="n">
        <v>0</v>
      </c>
      <c r="K91" s="100" t="n">
        <v>-880400</v>
      </c>
      <c r="L91" s="9" t="n">
        <v>0</v>
      </c>
      <c r="M91" s="100" t="n">
        <v>0</v>
      </c>
      <c r="N91" s="9" t="n">
        <v>0</v>
      </c>
      <c r="O91" s="100" t="n">
        <v>0</v>
      </c>
      <c r="P91" s="9" t="n">
        <v>0</v>
      </c>
      <c r="Q91" s="100" t="n">
        <v>0</v>
      </c>
      <c r="R91" s="100" t="n">
        <v>0</v>
      </c>
      <c r="S91" s="100" t="n">
        <v>0</v>
      </c>
      <c r="T91" s="9" t="n">
        <v>0</v>
      </c>
      <c r="U91" s="100" t="n">
        <v>0</v>
      </c>
      <c r="V91" s="100" t="n">
        <v>0</v>
      </c>
      <c r="W91" s="100" t="n">
        <v>0</v>
      </c>
      <c r="X91" s="100" t="n">
        <v>0</v>
      </c>
      <c r="Y91" s="100" t="n">
        <v>0</v>
      </c>
      <c r="Z91" s="9" t="n">
        <v>0</v>
      </c>
      <c r="AA91" s="45" t="n">
        <v>179609967.4033</v>
      </c>
      <c r="AB91" s="75"/>
    </row>
    <row r="92" customFormat="false" ht="14.25" hidden="false" customHeight="true" outlineLevel="0" collapsed="false">
      <c r="A92" s="42"/>
      <c r="C92" s="101"/>
      <c r="E92" s="101"/>
      <c r="G92" s="101"/>
      <c r="I92" s="101"/>
      <c r="K92" s="101"/>
      <c r="M92" s="101"/>
      <c r="O92" s="101"/>
      <c r="Q92" s="101"/>
      <c r="R92" s="101"/>
      <c r="S92" s="101"/>
      <c r="T92" s="9"/>
      <c r="U92" s="101"/>
      <c r="V92" s="101"/>
      <c r="W92" s="101"/>
      <c r="X92" s="101"/>
      <c r="Y92" s="101"/>
      <c r="AA92" s="102"/>
    </row>
    <row r="93" customFormat="false" ht="14.25" hidden="false" customHeight="true" outlineLevel="0" collapsed="false">
      <c r="A93" s="42" t="s">
        <v>217</v>
      </c>
      <c r="C93" s="103" t="n">
        <v>0</v>
      </c>
      <c r="E93" s="103" t="n">
        <v>149318</v>
      </c>
      <c r="G93" s="103" t="n">
        <v>0</v>
      </c>
      <c r="I93" s="103" t="n">
        <v>0</v>
      </c>
      <c r="K93" s="103" t="n">
        <v>0</v>
      </c>
      <c r="M93" s="103" t="n">
        <v>0</v>
      </c>
      <c r="O93" s="103" t="n">
        <v>0</v>
      </c>
      <c r="Q93" s="103" t="n">
        <v>0</v>
      </c>
      <c r="R93" s="104"/>
      <c r="S93" s="103" t="n">
        <v>0</v>
      </c>
      <c r="T93" s="9"/>
      <c r="U93" s="103" t="n">
        <v>0</v>
      </c>
      <c r="V93" s="104"/>
      <c r="W93" s="103" t="n">
        <v>0</v>
      </c>
      <c r="X93" s="104"/>
      <c r="Y93" s="103" t="n">
        <v>0</v>
      </c>
      <c r="AA93" s="105" t="n">
        <v>149318</v>
      </c>
    </row>
    <row r="94" customFormat="false" ht="14.25" hidden="false" customHeight="true" outlineLevel="0" collapsed="false">
      <c r="A94" s="42" t="s">
        <v>218</v>
      </c>
      <c r="C94" s="100"/>
      <c r="E94" s="100"/>
      <c r="G94" s="100"/>
      <c r="I94" s="100"/>
      <c r="K94" s="100"/>
      <c r="M94" s="100"/>
      <c r="O94" s="100"/>
      <c r="Q94" s="100"/>
      <c r="R94" s="100"/>
      <c r="S94" s="100"/>
      <c r="T94" s="9"/>
      <c r="U94" s="100"/>
      <c r="V94" s="100"/>
      <c r="W94" s="100"/>
      <c r="X94" s="100"/>
      <c r="Y94" s="100"/>
      <c r="AA94" s="65"/>
    </row>
    <row r="95" customFormat="false" ht="14.25" hidden="false" customHeight="true" outlineLevel="0" collapsed="false">
      <c r="A95" s="42" t="s">
        <v>219</v>
      </c>
      <c r="C95" s="104" t="n">
        <v>-2832.7026</v>
      </c>
      <c r="E95" s="104" t="n">
        <v>12609127.0434</v>
      </c>
      <c r="G95" s="104" t="n">
        <v>-426133.7661</v>
      </c>
      <c r="I95" s="104" t="n">
        <v>0</v>
      </c>
      <c r="K95" s="104" t="n">
        <v>0</v>
      </c>
      <c r="M95" s="104" t="n">
        <v>0</v>
      </c>
      <c r="O95" s="104" t="n">
        <v>0</v>
      </c>
      <c r="Q95" s="104" t="n">
        <v>0</v>
      </c>
      <c r="R95" s="104"/>
      <c r="S95" s="104" t="n">
        <v>0</v>
      </c>
      <c r="T95" s="9"/>
      <c r="U95" s="104" t="n">
        <v>0</v>
      </c>
      <c r="V95" s="104"/>
      <c r="W95" s="104" t="n">
        <v>0</v>
      </c>
      <c r="X95" s="104"/>
      <c r="Y95" s="104" t="n">
        <v>0</v>
      </c>
      <c r="AA95" s="65" t="n">
        <v>12180160.5747</v>
      </c>
    </row>
    <row r="96" customFormat="false" ht="14.25" hidden="false" customHeight="true" outlineLevel="0" collapsed="false">
      <c r="A96" s="42" t="s">
        <v>220</v>
      </c>
      <c r="C96" s="104" t="n">
        <v>-455874.4387</v>
      </c>
      <c r="E96" s="104" t="n">
        <v>0</v>
      </c>
      <c r="G96" s="104" t="n">
        <v>-593426.0455</v>
      </c>
      <c r="I96" s="104" t="n">
        <v>0</v>
      </c>
      <c r="K96" s="104" t="n">
        <v>0</v>
      </c>
      <c r="M96" s="104" t="n">
        <v>0</v>
      </c>
      <c r="O96" s="104" t="n">
        <v>0</v>
      </c>
      <c r="Q96" s="104" t="n">
        <v>0</v>
      </c>
      <c r="R96" s="104"/>
      <c r="S96" s="104" t="n">
        <v>0</v>
      </c>
      <c r="T96" s="9"/>
      <c r="U96" s="104" t="n">
        <v>0</v>
      </c>
      <c r="V96" s="104"/>
      <c r="W96" s="104" t="n">
        <v>0</v>
      </c>
      <c r="X96" s="104"/>
      <c r="Y96" s="104" t="n">
        <v>0</v>
      </c>
      <c r="AA96" s="65" t="n">
        <v>-1049300.4842</v>
      </c>
    </row>
    <row r="97" customFormat="false" ht="14.25" hidden="false" customHeight="true" outlineLevel="0" collapsed="false">
      <c r="A97" s="42" t="s">
        <v>221</v>
      </c>
      <c r="C97" s="104" t="n">
        <v>0</v>
      </c>
      <c r="E97" s="104" t="n">
        <v>-893230.354899986</v>
      </c>
      <c r="G97" s="104" t="n">
        <v>0</v>
      </c>
      <c r="I97" s="104" t="n">
        <v>0</v>
      </c>
      <c r="K97" s="104" t="n">
        <v>0</v>
      </c>
      <c r="M97" s="104" t="n">
        <v>0</v>
      </c>
      <c r="O97" s="104" t="n">
        <v>0</v>
      </c>
      <c r="Q97" s="104" t="n">
        <v>0</v>
      </c>
      <c r="R97" s="104"/>
      <c r="S97" s="104" t="n">
        <v>0</v>
      </c>
      <c r="T97" s="9"/>
      <c r="U97" s="104" t="n">
        <v>0</v>
      </c>
      <c r="V97" s="104"/>
      <c r="W97" s="104" t="n">
        <v>0</v>
      </c>
      <c r="X97" s="104"/>
      <c r="Y97" s="104" t="n">
        <v>0</v>
      </c>
      <c r="AA97" s="65" t="n">
        <v>-893230.354899986</v>
      </c>
    </row>
    <row r="98" customFormat="false" ht="14.25" hidden="false" customHeight="true" outlineLevel="0" collapsed="false">
      <c r="A98" s="42" t="s">
        <v>222</v>
      </c>
      <c r="C98" s="104" t="n">
        <v>0</v>
      </c>
      <c r="E98" s="104" t="n">
        <v>0</v>
      </c>
      <c r="G98" s="104" t="n">
        <v>0</v>
      </c>
      <c r="I98" s="104" t="n">
        <v>0</v>
      </c>
      <c r="K98" s="104" t="n">
        <v>0</v>
      </c>
      <c r="M98" s="104" t="n">
        <v>0</v>
      </c>
      <c r="O98" s="104" t="n">
        <v>0</v>
      </c>
      <c r="Q98" s="104" t="n">
        <v>0</v>
      </c>
      <c r="R98" s="104"/>
      <c r="S98" s="104" t="n">
        <v>0</v>
      </c>
      <c r="T98" s="9"/>
      <c r="U98" s="104" t="n">
        <v>0</v>
      </c>
      <c r="V98" s="104"/>
      <c r="W98" s="104" t="n">
        <v>0</v>
      </c>
      <c r="X98" s="104"/>
      <c r="Y98" s="104" t="n">
        <v>0</v>
      </c>
      <c r="AA98" s="65" t="n">
        <v>0</v>
      </c>
    </row>
    <row r="99" customFormat="false" ht="14.25" hidden="false" customHeight="true" outlineLevel="0" collapsed="false">
      <c r="A99" s="42" t="s">
        <v>223</v>
      </c>
      <c r="C99" s="104" t="n">
        <v>0</v>
      </c>
      <c r="E99" s="104" t="n">
        <v>0</v>
      </c>
      <c r="G99" s="104" t="n">
        <v>0</v>
      </c>
      <c r="I99" s="104" t="n">
        <v>0</v>
      </c>
      <c r="K99" s="104" t="n">
        <v>0</v>
      </c>
      <c r="M99" s="104" t="n">
        <v>0</v>
      </c>
      <c r="O99" s="104" t="n">
        <v>0</v>
      </c>
      <c r="Q99" s="104" t="n">
        <v>0</v>
      </c>
      <c r="R99" s="104"/>
      <c r="S99" s="104" t="n">
        <v>0</v>
      </c>
      <c r="T99" s="9"/>
      <c r="U99" s="104" t="n">
        <v>0</v>
      </c>
      <c r="V99" s="104"/>
      <c r="W99" s="104" t="n">
        <v>0</v>
      </c>
      <c r="X99" s="104"/>
      <c r="Y99" s="104" t="n">
        <v>0</v>
      </c>
      <c r="AA99" s="65" t="n">
        <v>0</v>
      </c>
    </row>
    <row r="100" customFormat="false" ht="14.25" hidden="false" customHeight="true" outlineLevel="0" collapsed="false">
      <c r="A100" s="42" t="s">
        <v>224</v>
      </c>
      <c r="C100" s="104" t="n">
        <v>0</v>
      </c>
      <c r="E100" s="104" t="n">
        <v>0</v>
      </c>
      <c r="G100" s="104" t="n">
        <v>0</v>
      </c>
      <c r="I100" s="104" t="n">
        <v>0</v>
      </c>
      <c r="K100" s="104" t="n">
        <v>0</v>
      </c>
      <c r="M100" s="104" t="n">
        <v>0</v>
      </c>
      <c r="O100" s="104" t="n">
        <v>0</v>
      </c>
      <c r="Q100" s="104" t="n">
        <v>0</v>
      </c>
      <c r="R100" s="104"/>
      <c r="S100" s="104" t="n">
        <v>0</v>
      </c>
      <c r="T100" s="9"/>
      <c r="U100" s="104" t="n">
        <v>0</v>
      </c>
      <c r="V100" s="104"/>
      <c r="W100" s="104" t="n">
        <v>0</v>
      </c>
      <c r="X100" s="104"/>
      <c r="Y100" s="104" t="n">
        <v>0</v>
      </c>
      <c r="AA100" s="65" t="n">
        <v>0</v>
      </c>
      <c r="AC100" s="8" t="n">
        <v>0</v>
      </c>
    </row>
    <row r="101" customFormat="false" ht="14.25" hidden="false" customHeight="true" outlineLevel="0" collapsed="false">
      <c r="A101" s="42" t="s">
        <v>225</v>
      </c>
      <c r="C101" s="104" t="n">
        <v>0</v>
      </c>
      <c r="E101" s="104" t="n">
        <v>0</v>
      </c>
      <c r="G101" s="104" t="n">
        <v>0</v>
      </c>
      <c r="I101" s="104" t="n">
        <v>0</v>
      </c>
      <c r="K101" s="104" t="n">
        <v>0</v>
      </c>
      <c r="M101" s="104" t="n">
        <v>0</v>
      </c>
      <c r="O101" s="104" t="n">
        <v>0</v>
      </c>
      <c r="Q101" s="104" t="n">
        <v>0</v>
      </c>
      <c r="R101" s="104"/>
      <c r="S101" s="104" t="n">
        <v>0</v>
      </c>
      <c r="T101" s="9"/>
      <c r="U101" s="104" t="n">
        <v>0</v>
      </c>
      <c r="V101" s="104"/>
      <c r="W101" s="104" t="n">
        <v>0</v>
      </c>
      <c r="X101" s="104"/>
      <c r="Y101" s="104" t="n">
        <v>0</v>
      </c>
      <c r="AA101" s="65" t="n">
        <v>0</v>
      </c>
    </row>
    <row r="102" customFormat="false" ht="14.25" hidden="false" customHeight="true" outlineLevel="0" collapsed="false">
      <c r="A102" s="42" t="s">
        <v>226</v>
      </c>
      <c r="C102" s="104" t="n">
        <v>0</v>
      </c>
      <c r="E102" s="104" t="n">
        <v>0</v>
      </c>
      <c r="G102" s="104" t="n">
        <v>0</v>
      </c>
      <c r="I102" s="104" t="n">
        <v>0</v>
      </c>
      <c r="K102" s="104" t="n">
        <v>0</v>
      </c>
      <c r="M102" s="104" t="n">
        <v>0</v>
      </c>
      <c r="O102" s="104" t="n">
        <v>0</v>
      </c>
      <c r="Q102" s="104" t="n">
        <v>0</v>
      </c>
      <c r="R102" s="104"/>
      <c r="S102" s="104" t="n">
        <v>0</v>
      </c>
      <c r="T102" s="9"/>
      <c r="U102" s="104" t="n">
        <v>0</v>
      </c>
      <c r="V102" s="104"/>
      <c r="W102" s="104" t="n">
        <v>0</v>
      </c>
      <c r="X102" s="104"/>
      <c r="Y102" s="104" t="n">
        <v>0</v>
      </c>
      <c r="AA102" s="65" t="n">
        <v>0</v>
      </c>
    </row>
    <row r="103" customFormat="false" ht="14.25" hidden="false" customHeight="true" outlineLevel="0" collapsed="false">
      <c r="A103" s="42" t="s">
        <v>227</v>
      </c>
      <c r="C103" s="104" t="n">
        <v>0</v>
      </c>
      <c r="E103" s="104" t="n">
        <v>-39894</v>
      </c>
      <c r="G103" s="104" t="n">
        <v>0</v>
      </c>
      <c r="I103" s="104" t="n">
        <v>0</v>
      </c>
      <c r="K103" s="104" t="n">
        <v>0</v>
      </c>
      <c r="M103" s="104" t="n">
        <v>0</v>
      </c>
      <c r="O103" s="104" t="n">
        <v>0</v>
      </c>
      <c r="Q103" s="104" t="n">
        <v>0</v>
      </c>
      <c r="R103" s="104"/>
      <c r="S103" s="104" t="n">
        <v>0</v>
      </c>
      <c r="T103" s="9"/>
      <c r="U103" s="104" t="n">
        <v>0</v>
      </c>
      <c r="V103" s="104"/>
      <c r="W103" s="104" t="n">
        <v>0</v>
      </c>
      <c r="X103" s="104"/>
      <c r="Y103" s="104" t="n">
        <v>0</v>
      </c>
      <c r="AA103" s="65" t="n">
        <v>-39894</v>
      </c>
    </row>
    <row r="104" customFormat="false" ht="14.25" hidden="false" customHeight="true" outlineLevel="0" collapsed="false">
      <c r="A104" s="42" t="s">
        <v>228</v>
      </c>
      <c r="C104" s="106" t="n">
        <v>-458707.1413</v>
      </c>
      <c r="E104" s="106" t="n">
        <v>11676002.6885</v>
      </c>
      <c r="G104" s="106" t="n">
        <v>-1019559.8116</v>
      </c>
      <c r="I104" s="106" t="n">
        <v>0</v>
      </c>
      <c r="K104" s="106" t="n">
        <v>0</v>
      </c>
      <c r="M104" s="106" t="n">
        <v>0</v>
      </c>
      <c r="O104" s="106" t="n">
        <v>0</v>
      </c>
      <c r="Q104" s="106" t="n">
        <v>0</v>
      </c>
      <c r="R104" s="107"/>
      <c r="S104" s="106" t="n">
        <v>0</v>
      </c>
      <c r="T104" s="9"/>
      <c r="U104" s="106" t="n">
        <v>0</v>
      </c>
      <c r="V104" s="107"/>
      <c r="W104" s="106" t="n">
        <v>0</v>
      </c>
      <c r="X104" s="107"/>
      <c r="Y104" s="106" t="n">
        <v>0</v>
      </c>
      <c r="AA104" s="45" t="n">
        <v>10197735.7356</v>
      </c>
    </row>
    <row r="105" customFormat="false" ht="14.25" hidden="false" customHeight="true" outlineLevel="0" collapsed="false">
      <c r="A105" s="42" t="s">
        <v>229</v>
      </c>
      <c r="C105" s="103" t="n">
        <v>0</v>
      </c>
      <c r="E105" s="103" t="n">
        <v>0</v>
      </c>
      <c r="G105" s="103" t="n">
        <v>0</v>
      </c>
      <c r="I105" s="103" t="n">
        <v>0</v>
      </c>
      <c r="K105" s="103" t="n">
        <v>0</v>
      </c>
      <c r="M105" s="103" t="n">
        <v>0</v>
      </c>
      <c r="O105" s="103" t="n">
        <v>0</v>
      </c>
      <c r="Q105" s="103" t="n">
        <v>0</v>
      </c>
      <c r="R105" s="104"/>
      <c r="S105" s="103" t="n">
        <v>0</v>
      </c>
      <c r="T105" s="9"/>
      <c r="U105" s="103" t="n">
        <v>0</v>
      </c>
      <c r="V105" s="104"/>
      <c r="W105" s="103" t="n">
        <v>0</v>
      </c>
      <c r="X105" s="104"/>
      <c r="Y105" s="103" t="n">
        <v>0</v>
      </c>
      <c r="AA105" s="45" t="n">
        <v>0</v>
      </c>
    </row>
    <row r="106" customFormat="false" ht="14.25" hidden="false" customHeight="true" outlineLevel="0" collapsed="false">
      <c r="A106" s="42" t="s">
        <v>230</v>
      </c>
      <c r="C106" s="103" t="n">
        <v>46.6357</v>
      </c>
      <c r="E106" s="103" t="n">
        <v>7954.0687</v>
      </c>
      <c r="G106" s="103" t="n">
        <v>307.0201</v>
      </c>
      <c r="I106" s="103" t="n">
        <v>0</v>
      </c>
      <c r="K106" s="103" t="n">
        <v>0</v>
      </c>
      <c r="M106" s="103" t="n">
        <v>0</v>
      </c>
      <c r="O106" s="103" t="n">
        <v>0</v>
      </c>
      <c r="Q106" s="103" t="n">
        <v>0</v>
      </c>
      <c r="R106" s="104"/>
      <c r="S106" s="103" t="n">
        <v>0</v>
      </c>
      <c r="T106" s="9"/>
      <c r="U106" s="103" t="n">
        <v>0</v>
      </c>
      <c r="V106" s="104"/>
      <c r="W106" s="103" t="n">
        <v>0</v>
      </c>
      <c r="X106" s="104"/>
      <c r="Y106" s="103" t="n">
        <v>0</v>
      </c>
      <c r="AA106" s="45" t="n">
        <v>8307.7245</v>
      </c>
    </row>
    <row r="107" customFormat="false" ht="14.25" hidden="false" customHeight="true" outlineLevel="0" collapsed="false"/>
    <row r="108" customFormat="false" ht="14.25" hidden="false" customHeight="true" outlineLevel="0" collapsed="false">
      <c r="A108" s="42"/>
      <c r="C108" s="108"/>
      <c r="E108" s="108"/>
      <c r="G108" s="108"/>
      <c r="I108" s="108"/>
      <c r="K108" s="108"/>
      <c r="M108" s="108"/>
      <c r="O108" s="108"/>
      <c r="Q108" s="108"/>
      <c r="R108" s="108"/>
      <c r="S108" s="108"/>
      <c r="T108" s="108"/>
      <c r="U108" s="108"/>
      <c r="V108" s="108"/>
      <c r="W108" s="108"/>
      <c r="X108" s="108"/>
      <c r="Y108" s="108"/>
      <c r="AA108" s="109"/>
    </row>
    <row r="109" customFormat="false" ht="12.75" hidden="false" customHeight="false" outlineLevel="0" collapsed="false">
      <c r="A109" s="110"/>
    </row>
    <row r="113" customFormat="false" ht="12.75" hidden="true" customHeight="false" outlineLevel="0" collapsed="false">
      <c r="A113" s="42" t="s">
        <v>231</v>
      </c>
      <c r="C113" s="100" t="n">
        <v>0</v>
      </c>
      <c r="D113" s="9" t="n">
        <v>0</v>
      </c>
      <c r="E113" s="100" t="n">
        <v>0</v>
      </c>
      <c r="F113" s="9" t="n">
        <v>0</v>
      </c>
      <c r="G113" s="100" t="n">
        <v>0</v>
      </c>
      <c r="H113" s="9" t="n">
        <v>0</v>
      </c>
      <c r="I113" s="100" t="n">
        <v>0</v>
      </c>
      <c r="J113" s="9" t="n">
        <v>0</v>
      </c>
      <c r="K113" s="100" t="n">
        <v>0</v>
      </c>
      <c r="L113" s="9" t="n">
        <v>0</v>
      </c>
      <c r="M113" s="100" t="n">
        <v>0</v>
      </c>
      <c r="N113" s="9" t="n">
        <v>0</v>
      </c>
      <c r="O113" s="100" t="n">
        <v>0</v>
      </c>
      <c r="P113" s="9" t="n">
        <v>0</v>
      </c>
      <c r="Q113" s="100" t="n">
        <v>0</v>
      </c>
      <c r="R113" s="100"/>
      <c r="S113" s="100" t="n">
        <v>0</v>
      </c>
      <c r="T113" s="100"/>
      <c r="U113" s="100" t="n">
        <v>0</v>
      </c>
      <c r="V113" s="100"/>
      <c r="W113" s="100" t="n">
        <v>0</v>
      </c>
      <c r="X113" s="100"/>
      <c r="Y113" s="100" t="n">
        <v>0</v>
      </c>
      <c r="Z113" s="9" t="n">
        <v>-1.16415321826935E-010</v>
      </c>
      <c r="AA113" s="111" t="n">
        <v>0</v>
      </c>
    </row>
    <row r="114" customFormat="false" ht="12.75" hidden="true" customHeight="false" outlineLevel="0" collapsed="false">
      <c r="A114" s="42"/>
      <c r="C114" s="101"/>
      <c r="E114" s="101"/>
      <c r="G114" s="101"/>
      <c r="I114" s="101"/>
      <c r="K114" s="101"/>
      <c r="M114" s="101"/>
      <c r="O114" s="101"/>
      <c r="Q114" s="101"/>
      <c r="R114" s="101"/>
      <c r="S114" s="101"/>
      <c r="T114" s="101"/>
      <c r="U114" s="101"/>
      <c r="V114" s="101"/>
      <c r="W114" s="101"/>
      <c r="X114" s="101"/>
      <c r="Y114" s="101"/>
      <c r="AA114" s="102"/>
    </row>
    <row r="115" customFormat="false" ht="12.75" hidden="true" customHeight="false" outlineLevel="0" collapsed="false">
      <c r="A115" s="42" t="s">
        <v>232</v>
      </c>
      <c r="C115" s="103" t="n">
        <v>0</v>
      </c>
      <c r="E115" s="103" t="n">
        <v>0</v>
      </c>
      <c r="G115" s="103" t="n">
        <v>0</v>
      </c>
      <c r="I115" s="103" t="n">
        <v>0</v>
      </c>
      <c r="K115" s="103" t="n">
        <v>0</v>
      </c>
      <c r="M115" s="103" t="n">
        <v>0</v>
      </c>
      <c r="O115" s="103" t="n">
        <v>0</v>
      </c>
      <c r="Q115" s="103" t="n">
        <v>0</v>
      </c>
      <c r="R115" s="104"/>
      <c r="S115" s="103" t="n">
        <v>0</v>
      </c>
      <c r="T115" s="104"/>
      <c r="U115" s="103" t="n">
        <v>0</v>
      </c>
      <c r="V115" s="104"/>
      <c r="W115" s="103" t="n">
        <v>0</v>
      </c>
      <c r="X115" s="104"/>
      <c r="Y115" s="103" t="n">
        <v>0</v>
      </c>
      <c r="AA115" s="112" t="n">
        <v>0</v>
      </c>
    </row>
    <row r="116" customFormat="false" ht="12.75" hidden="true" customHeight="false" outlineLevel="0" collapsed="false">
      <c r="A116" s="42" t="s">
        <v>233</v>
      </c>
      <c r="C116" s="100"/>
      <c r="E116" s="100"/>
      <c r="G116" s="100"/>
      <c r="I116" s="100"/>
      <c r="K116" s="100"/>
      <c r="M116" s="100"/>
      <c r="O116" s="100"/>
      <c r="Q116" s="100"/>
      <c r="R116" s="100"/>
      <c r="S116" s="100"/>
      <c r="T116" s="100"/>
      <c r="U116" s="100"/>
      <c r="V116" s="100"/>
      <c r="W116" s="100"/>
      <c r="X116" s="100"/>
      <c r="Y116" s="100"/>
      <c r="AA116" s="111"/>
    </row>
    <row r="117" customFormat="false" ht="12.75" hidden="true" customHeight="false" outlineLevel="0" collapsed="false">
      <c r="A117" s="42" t="s">
        <v>234</v>
      </c>
      <c r="C117" s="100" t="n">
        <v>0</v>
      </c>
      <c r="E117" s="100" t="n">
        <v>0</v>
      </c>
      <c r="G117" s="100"/>
      <c r="I117" s="100" t="n">
        <v>0</v>
      </c>
      <c r="K117" s="100" t="n">
        <v>0</v>
      </c>
      <c r="M117" s="100" t="n">
        <v>0</v>
      </c>
      <c r="O117" s="100" t="n">
        <v>0</v>
      </c>
      <c r="Q117" s="100"/>
      <c r="R117" s="100"/>
      <c r="S117" s="100"/>
      <c r="T117" s="100"/>
      <c r="U117" s="100"/>
      <c r="V117" s="100"/>
      <c r="W117" s="100"/>
      <c r="X117" s="100"/>
      <c r="Y117" s="100"/>
      <c r="AA117" s="111" t="n">
        <v>0</v>
      </c>
    </row>
    <row r="118" customFormat="false" ht="12.75" hidden="true" customHeight="false" outlineLevel="0" collapsed="false">
      <c r="A118" s="42" t="s">
        <v>235</v>
      </c>
      <c r="C118" s="104" t="n">
        <v>0</v>
      </c>
      <c r="E118" s="104" t="n">
        <v>0</v>
      </c>
      <c r="G118" s="104" t="n">
        <v>0</v>
      </c>
      <c r="I118" s="104" t="n">
        <v>0</v>
      </c>
      <c r="K118" s="104" t="n">
        <v>0</v>
      </c>
      <c r="M118" s="104" t="n">
        <v>0</v>
      </c>
      <c r="O118" s="104" t="n">
        <v>0</v>
      </c>
      <c r="Q118" s="104" t="n">
        <v>0</v>
      </c>
      <c r="R118" s="104"/>
      <c r="S118" s="104" t="n">
        <v>0</v>
      </c>
      <c r="T118" s="104"/>
      <c r="U118" s="104" t="n">
        <v>0</v>
      </c>
      <c r="V118" s="104"/>
      <c r="W118" s="104" t="n">
        <v>0</v>
      </c>
      <c r="X118" s="104"/>
      <c r="Y118" s="104" t="n">
        <v>0</v>
      </c>
      <c r="AA118" s="113" t="n">
        <v>0</v>
      </c>
    </row>
    <row r="119" customFormat="false" ht="12.75" hidden="true" customHeight="false" outlineLevel="0" collapsed="false">
      <c r="A119" s="42" t="s">
        <v>236</v>
      </c>
      <c r="C119" s="104" t="n">
        <v>0</v>
      </c>
      <c r="E119" s="104" t="n">
        <v>0</v>
      </c>
      <c r="G119" s="104" t="n">
        <v>0</v>
      </c>
      <c r="I119" s="104" t="n">
        <v>0</v>
      </c>
      <c r="K119" s="104" t="n">
        <v>0</v>
      </c>
      <c r="M119" s="104" t="n">
        <v>0</v>
      </c>
      <c r="O119" s="104" t="n">
        <v>0</v>
      </c>
      <c r="Q119" s="104" t="n">
        <v>0</v>
      </c>
      <c r="R119" s="104"/>
      <c r="S119" s="104" t="n">
        <v>0</v>
      </c>
      <c r="T119" s="104"/>
      <c r="U119" s="104" t="n">
        <v>0</v>
      </c>
      <c r="V119" s="104"/>
      <c r="W119" s="104" t="n">
        <v>0</v>
      </c>
      <c r="X119" s="104"/>
      <c r="Y119" s="104" t="n">
        <v>0</v>
      </c>
      <c r="AA119" s="113" t="n">
        <v>0</v>
      </c>
    </row>
    <row r="120" customFormat="false" ht="12.75" hidden="true" customHeight="false" outlineLevel="0" collapsed="false">
      <c r="A120" s="42" t="s">
        <v>237</v>
      </c>
      <c r="C120" s="104" t="n">
        <v>0</v>
      </c>
      <c r="E120" s="104" t="n">
        <v>0</v>
      </c>
      <c r="G120" s="104" t="n">
        <v>0</v>
      </c>
      <c r="I120" s="104" t="n">
        <v>0</v>
      </c>
      <c r="K120" s="104" t="n">
        <v>0</v>
      </c>
      <c r="M120" s="104" t="n">
        <v>0</v>
      </c>
      <c r="O120" s="104" t="n">
        <v>0</v>
      </c>
      <c r="Q120" s="104" t="n">
        <v>0</v>
      </c>
      <c r="R120" s="104"/>
      <c r="S120" s="104" t="n">
        <v>0</v>
      </c>
      <c r="T120" s="104"/>
      <c r="U120" s="104" t="n">
        <v>0</v>
      </c>
      <c r="V120" s="104"/>
      <c r="W120" s="104" t="n">
        <v>0</v>
      </c>
      <c r="X120" s="104"/>
      <c r="Y120" s="104" t="n">
        <v>0</v>
      </c>
      <c r="AA120" s="113" t="n">
        <v>0</v>
      </c>
    </row>
    <row r="121" customFormat="false" ht="12.75" hidden="true" customHeight="false" outlineLevel="0" collapsed="false">
      <c r="A121" s="42" t="s">
        <v>238</v>
      </c>
      <c r="C121" s="104" t="n">
        <v>0</v>
      </c>
      <c r="E121" s="104" t="n">
        <v>0</v>
      </c>
      <c r="G121" s="104" t="n">
        <v>0</v>
      </c>
      <c r="I121" s="104" t="n">
        <v>0</v>
      </c>
      <c r="K121" s="104" t="n">
        <v>0</v>
      </c>
      <c r="M121" s="104" t="n">
        <v>0</v>
      </c>
      <c r="O121" s="104" t="n">
        <v>0</v>
      </c>
      <c r="Q121" s="104" t="n">
        <v>0</v>
      </c>
      <c r="R121" s="104"/>
      <c r="S121" s="104" t="n">
        <v>0</v>
      </c>
      <c r="T121" s="104"/>
      <c r="U121" s="104" t="n">
        <v>0</v>
      </c>
      <c r="V121" s="104"/>
      <c r="W121" s="104" t="n">
        <v>0</v>
      </c>
      <c r="X121" s="104"/>
      <c r="Y121" s="104" t="n">
        <v>0</v>
      </c>
      <c r="AA121" s="113" t="n">
        <v>0</v>
      </c>
    </row>
    <row r="122" customFormat="false" ht="12.75" hidden="true" customHeight="false" outlineLevel="0" collapsed="false">
      <c r="A122" s="42" t="s">
        <v>239</v>
      </c>
      <c r="C122" s="104" t="n">
        <v>0</v>
      </c>
      <c r="E122" s="104" t="n">
        <v>0</v>
      </c>
      <c r="G122" s="104" t="n">
        <v>0</v>
      </c>
      <c r="I122" s="104" t="n">
        <v>0</v>
      </c>
      <c r="K122" s="104" t="n">
        <v>0</v>
      </c>
      <c r="M122" s="104" t="n">
        <v>0</v>
      </c>
      <c r="O122" s="104" t="n">
        <v>0</v>
      </c>
      <c r="Q122" s="104" t="n">
        <v>0</v>
      </c>
      <c r="R122" s="104"/>
      <c r="S122" s="104" t="n">
        <v>0</v>
      </c>
      <c r="T122" s="104"/>
      <c r="U122" s="104" t="n">
        <v>0</v>
      </c>
      <c r="V122" s="104"/>
      <c r="W122" s="104" t="n">
        <v>0</v>
      </c>
      <c r="X122" s="104"/>
      <c r="Y122" s="104" t="n">
        <v>0</v>
      </c>
      <c r="AA122" s="113" t="n">
        <v>0</v>
      </c>
    </row>
    <row r="123" customFormat="false" ht="12.75" hidden="true" customHeight="false" outlineLevel="0" collapsed="false">
      <c r="A123" s="42" t="s">
        <v>240</v>
      </c>
      <c r="C123" s="104" t="n">
        <v>0</v>
      </c>
      <c r="E123" s="104" t="n">
        <v>0</v>
      </c>
      <c r="G123" s="104" t="n">
        <v>0</v>
      </c>
      <c r="I123" s="104" t="n">
        <v>0</v>
      </c>
      <c r="K123" s="104" t="n">
        <v>0</v>
      </c>
      <c r="M123" s="104" t="n">
        <v>0</v>
      </c>
      <c r="O123" s="104" t="n">
        <v>0</v>
      </c>
      <c r="Q123" s="104" t="n">
        <v>0</v>
      </c>
      <c r="R123" s="104"/>
      <c r="S123" s="104" t="n">
        <v>0</v>
      </c>
      <c r="T123" s="104"/>
      <c r="U123" s="104" t="n">
        <v>0</v>
      </c>
      <c r="V123" s="104"/>
      <c r="W123" s="104" t="n">
        <v>0</v>
      </c>
      <c r="X123" s="104"/>
      <c r="Y123" s="104" t="n">
        <v>0</v>
      </c>
      <c r="AA123" s="113" t="n">
        <v>0</v>
      </c>
    </row>
    <row r="124" customFormat="false" ht="12.75" hidden="true" customHeight="false" outlineLevel="0" collapsed="false">
      <c r="A124" s="42" t="s">
        <v>241</v>
      </c>
      <c r="C124" s="104" t="n">
        <v>0</v>
      </c>
      <c r="E124" s="104" t="n">
        <v>0</v>
      </c>
      <c r="G124" s="104" t="n">
        <v>0</v>
      </c>
      <c r="I124" s="104" t="n">
        <v>0</v>
      </c>
      <c r="K124" s="104" t="n">
        <v>0</v>
      </c>
      <c r="M124" s="104" t="n">
        <v>0</v>
      </c>
      <c r="O124" s="104" t="n">
        <v>0</v>
      </c>
      <c r="Q124" s="104" t="n">
        <v>0</v>
      </c>
      <c r="R124" s="104"/>
      <c r="S124" s="104" t="n">
        <v>0</v>
      </c>
      <c r="T124" s="104"/>
      <c r="U124" s="104" t="n">
        <v>0</v>
      </c>
      <c r="V124" s="104"/>
      <c r="W124" s="104" t="n">
        <v>0</v>
      </c>
      <c r="X124" s="104"/>
      <c r="Y124" s="104" t="n">
        <v>0</v>
      </c>
      <c r="AA124" s="113" t="n">
        <v>0</v>
      </c>
    </row>
    <row r="125" customFormat="false" ht="12.75" hidden="true" customHeight="false" outlineLevel="0" collapsed="false">
      <c r="A125" s="42" t="s">
        <v>242</v>
      </c>
      <c r="C125" s="104" t="n">
        <v>0</v>
      </c>
      <c r="E125" s="104" t="n">
        <v>0</v>
      </c>
      <c r="G125" s="104" t="n">
        <v>0</v>
      </c>
      <c r="I125" s="104" t="n">
        <v>0</v>
      </c>
      <c r="K125" s="104" t="n">
        <v>0</v>
      </c>
      <c r="M125" s="104" t="n">
        <v>0</v>
      </c>
      <c r="O125" s="104" t="n">
        <v>0</v>
      </c>
      <c r="Q125" s="104" t="n">
        <v>0</v>
      </c>
      <c r="R125" s="104"/>
      <c r="S125" s="104" t="n">
        <v>0</v>
      </c>
      <c r="T125" s="104"/>
      <c r="U125" s="104" t="n">
        <v>0</v>
      </c>
      <c r="V125" s="104"/>
      <c r="W125" s="104" t="n">
        <v>0</v>
      </c>
      <c r="X125" s="104"/>
      <c r="Y125" s="104" t="n">
        <v>0</v>
      </c>
      <c r="AA125" s="113" t="n">
        <v>0</v>
      </c>
    </row>
    <row r="126" customFormat="false" ht="12.75" hidden="true" customHeight="false" outlineLevel="0" collapsed="false">
      <c r="A126" s="42" t="s">
        <v>243</v>
      </c>
      <c r="C126" s="106" t="n">
        <v>0</v>
      </c>
      <c r="E126" s="106" t="n">
        <v>0</v>
      </c>
      <c r="G126" s="106" t="n">
        <v>0</v>
      </c>
      <c r="I126" s="106" t="n">
        <v>0</v>
      </c>
      <c r="K126" s="106" t="n">
        <v>0</v>
      </c>
      <c r="M126" s="106" t="n">
        <v>0</v>
      </c>
      <c r="O126" s="106" t="n">
        <v>0</v>
      </c>
      <c r="Q126" s="106" t="n">
        <v>0</v>
      </c>
      <c r="R126" s="107"/>
      <c r="S126" s="106" t="n">
        <v>0</v>
      </c>
      <c r="T126" s="107"/>
      <c r="U126" s="106" t="n">
        <v>0</v>
      </c>
      <c r="V126" s="107"/>
      <c r="W126" s="106" t="n">
        <v>0</v>
      </c>
      <c r="X126" s="107"/>
      <c r="Y126" s="106" t="n">
        <v>0</v>
      </c>
      <c r="AA126" s="114" t="n">
        <v>0</v>
      </c>
    </row>
    <row r="127" customFormat="false" ht="12.75" hidden="true" customHeight="false" outlineLevel="0" collapsed="false">
      <c r="A127" s="42" t="s">
        <v>244</v>
      </c>
      <c r="C127" s="103" t="n">
        <v>0</v>
      </c>
      <c r="E127" s="103" t="n">
        <v>0</v>
      </c>
      <c r="G127" s="103" t="n">
        <v>0</v>
      </c>
      <c r="I127" s="103" t="n">
        <v>0</v>
      </c>
      <c r="K127" s="103" t="n">
        <v>0</v>
      </c>
      <c r="M127" s="103" t="n">
        <v>0</v>
      </c>
      <c r="O127" s="103" t="n">
        <v>0</v>
      </c>
      <c r="Q127" s="103" t="n">
        <v>0</v>
      </c>
      <c r="R127" s="104"/>
      <c r="S127" s="103" t="n">
        <v>0</v>
      </c>
      <c r="T127" s="104"/>
      <c r="U127" s="103" t="n">
        <v>0</v>
      </c>
      <c r="V127" s="104"/>
      <c r="W127" s="103" t="n">
        <v>0</v>
      </c>
      <c r="X127" s="104"/>
      <c r="Y127" s="103" t="n">
        <v>0</v>
      </c>
      <c r="AA127" s="112" t="n">
        <v>0</v>
      </c>
    </row>
    <row r="128" customFormat="false" ht="12.75" hidden="true" customHeight="false" outlineLevel="0" collapsed="false">
      <c r="A128" s="42" t="s">
        <v>245</v>
      </c>
      <c r="C128" s="103" t="n">
        <v>0</v>
      </c>
      <c r="E128" s="103" t="n">
        <v>0</v>
      </c>
      <c r="G128" s="103" t="n">
        <v>0</v>
      </c>
      <c r="I128" s="103" t="n">
        <v>0</v>
      </c>
      <c r="K128" s="103" t="n">
        <v>0</v>
      </c>
      <c r="M128" s="103" t="n">
        <v>0</v>
      </c>
      <c r="O128" s="103" t="n">
        <v>0</v>
      </c>
      <c r="Q128" s="103" t="n">
        <v>0</v>
      </c>
      <c r="R128" s="104"/>
      <c r="S128" s="103" t="n">
        <v>0</v>
      </c>
      <c r="T128" s="104"/>
      <c r="U128" s="103" t="n">
        <v>0</v>
      </c>
      <c r="V128" s="104"/>
      <c r="W128" s="103" t="n">
        <v>0</v>
      </c>
      <c r="X128" s="104"/>
      <c r="Y128" s="103" t="n">
        <v>0</v>
      </c>
      <c r="AA128" s="112" t="n">
        <v>0</v>
      </c>
    </row>
    <row r="129" customFormat="false" ht="13.5" hidden="false" customHeight="false" outlineLevel="0" collapsed="false"/>
    <row r="130" customFormat="false" ht="13.5" hidden="false" customHeight="false" outlineLevel="0" collapsed="false">
      <c r="B130" s="115" t="s">
        <v>246</v>
      </c>
      <c r="C130" s="115"/>
    </row>
    <row r="131" customFormat="false" ht="12.75" hidden="false" customHeight="false" outlineLevel="0" collapsed="false">
      <c r="B131" s="116" t="s">
        <v>247</v>
      </c>
      <c r="C131" s="116"/>
    </row>
    <row r="132" customFormat="false" ht="12.75" hidden="false" customHeight="false" outlineLevel="0" collapsed="false">
      <c r="B132" s="117" t="s">
        <v>248</v>
      </c>
      <c r="C132" s="118" t="n">
        <f aca="false">'Roll-1'!B74+'Roll-2'!B74+'Roll-3'!B74+'Roll-4'!B74+'Roll-5'!B74+'Roll-6'!B74+'Roll-7'!B74+'Roll-10'!B74</f>
        <v>0</v>
      </c>
    </row>
    <row r="133" customFormat="false" ht="12.75" hidden="false" customHeight="false" outlineLevel="0" collapsed="false">
      <c r="B133" s="117" t="s">
        <v>249</v>
      </c>
      <c r="C133" s="118"/>
    </row>
    <row r="134" customFormat="false" ht="13.5" hidden="false" customHeight="false" outlineLevel="0" collapsed="false">
      <c r="B134" s="119" t="s">
        <v>250</v>
      </c>
      <c r="C134" s="120" t="n">
        <v>0</v>
      </c>
    </row>
  </sheetData>
  <mergeCells count="2">
    <mergeCell ref="B130:C130"/>
    <mergeCell ref="B131:C131"/>
  </mergeCells>
  <printOptions headings="false" gridLines="false" gridLinesSet="true" horizontalCentered="true" verticalCentered="true"/>
  <pageMargins left="0.65" right="0.4" top="0.25" bottom="0.25"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66"/>
  <sheetViews>
    <sheetView showFormulas="false" showGridLines="false" showRowColHeaders="true" showZeros="true" rightToLeft="false" tabSelected="true" showOutlineSymbols="true" defaultGridColor="true" view="normal" topLeftCell="A1" colorId="64" zoomScale="80" zoomScaleNormal="80" zoomScalePageLayoutView="100" workbookViewId="0">
      <pane xSplit="1" ySplit="3" topLeftCell="B5" activePane="bottomRight" state="frozen"/>
      <selection pane="topLeft" activeCell="A1" activeCellId="0" sqref="A1"/>
      <selection pane="topRight" activeCell="B1" activeCellId="0" sqref="B1"/>
      <selection pane="bottomLeft" activeCell="A5" activeCellId="0" sqref="A5"/>
      <selection pane="bottomRight" activeCell="C25" activeCellId="0" sqref="C25"/>
    </sheetView>
  </sheetViews>
  <sheetFormatPr defaultColWidth="9.13671875" defaultRowHeight="12.75" customHeight="true" zeroHeight="false" outlineLevelRow="0" outlineLevelCol="0"/>
  <cols>
    <col collapsed="false" customWidth="true" hidden="false" outlineLevel="0" max="1" min="1" style="101" width="24.85"/>
    <col collapsed="false" customWidth="true" hidden="false" outlineLevel="0" max="2" min="2" style="8" width="13.56"/>
    <col collapsed="false" customWidth="true" hidden="false" outlineLevel="0" max="3" min="3" style="8" width="13.7"/>
    <col collapsed="false" customWidth="true" hidden="false" outlineLevel="0" max="4" min="4" style="8" width="12.85"/>
    <col collapsed="false" customWidth="true" hidden="false" outlineLevel="0" max="5" min="5" style="8" width="13.56"/>
    <col collapsed="false" customWidth="true" hidden="false" outlineLevel="0" max="6" min="6" style="8" width="12.28"/>
    <col collapsed="false" customWidth="true" hidden="true" outlineLevel="0" max="7" min="7" style="8" width="14.56"/>
    <col collapsed="false" customWidth="true" hidden="true" outlineLevel="0" max="8" min="8" style="8" width="11.85"/>
    <col collapsed="false" customWidth="true" hidden="true" outlineLevel="0" max="9" min="9" style="8" width="10.85"/>
    <col collapsed="false" customWidth="true" hidden="true" outlineLevel="0" max="10" min="10" style="8" width="12.99"/>
    <col collapsed="false" customWidth="true" hidden="true" outlineLevel="0" max="11" min="11" style="8" width="12.28"/>
    <col collapsed="false" customWidth="true" hidden="false" outlineLevel="0" max="13" min="12" style="8" width="12.28"/>
    <col collapsed="false" customWidth="true" hidden="false" outlineLevel="0" max="14" min="14" style="8" width="14.85"/>
    <col collapsed="false" customWidth="true" hidden="false" outlineLevel="0" max="15" min="15" style="8" width="18.85"/>
    <col collapsed="false" customWidth="true" hidden="false" outlineLevel="0" max="16" min="16" style="8" width="12.42"/>
    <col collapsed="false" customWidth="false" hidden="false" outlineLevel="0" max="257" min="17" style="8" width="9.14"/>
  </cols>
  <sheetData>
    <row r="1" customFormat="false" ht="22.5" hidden="false" customHeight="false" outlineLevel="0" collapsed="false">
      <c r="A1" s="121" t="s">
        <v>251</v>
      </c>
      <c r="B1" s="122" t="n">
        <f aca="false">+'Roll-1'!$M$38</f>
        <v>0</v>
      </c>
      <c r="C1" s="122" t="n">
        <f aca="false">+'Roll-2'!$M$38</f>
        <v>0</v>
      </c>
      <c r="D1" s="122" t="n">
        <f aca="false">+'Roll-3'!$M$38</f>
        <v>0</v>
      </c>
      <c r="E1" s="122" t="n">
        <f aca="false">+'Roll-4'!$M$38</f>
        <v>0</v>
      </c>
      <c r="F1" s="122" t="n">
        <f aca="false">+'Roll-5'!$M$38</f>
        <v>0</v>
      </c>
      <c r="G1" s="122" t="n">
        <f aca="false">+'Roll-6'!$M$38</f>
        <v>0</v>
      </c>
      <c r="H1" s="122" t="n">
        <f aca="false">+'Roll-7'!$M$38</f>
        <v>0</v>
      </c>
      <c r="I1" s="122" t="n">
        <f aca="false">+'Roll-8'!$M$38</f>
        <v>0</v>
      </c>
      <c r="J1" s="122" t="n">
        <f aca="false">+'Roll-10'!$M$38</f>
        <v>0</v>
      </c>
      <c r="K1" s="122" t="n">
        <f aca="false">+'Roll-9'!$M$38</f>
        <v>0</v>
      </c>
      <c r="L1" s="123"/>
      <c r="M1" s="124" t="s">
        <v>252</v>
      </c>
      <c r="N1" s="125"/>
      <c r="O1" s="125"/>
      <c r="P1" s="126"/>
      <c r="Q1" s="101"/>
      <c r="R1" s="101"/>
      <c r="S1" s="101"/>
      <c r="T1" s="101"/>
      <c r="U1" s="101"/>
      <c r="V1" s="101"/>
      <c r="W1" s="101"/>
      <c r="X1" s="101"/>
      <c r="Y1" s="101"/>
      <c r="Z1" s="101"/>
      <c r="AA1" s="101"/>
      <c r="AB1" s="101"/>
      <c r="AC1" s="101"/>
      <c r="AD1" s="101"/>
      <c r="AE1" s="101"/>
      <c r="AF1" s="101"/>
      <c r="AG1" s="101"/>
      <c r="AH1" s="101"/>
      <c r="AI1" s="101"/>
      <c r="AJ1" s="101"/>
      <c r="AK1" s="101"/>
      <c r="AL1" s="101"/>
      <c r="AM1" s="101"/>
      <c r="AN1" s="101"/>
      <c r="AO1" s="101"/>
      <c r="AP1" s="101"/>
      <c r="AQ1" s="101"/>
      <c r="AR1" s="101"/>
      <c r="AS1" s="101"/>
      <c r="AT1" s="101"/>
      <c r="AU1" s="101"/>
      <c r="AV1" s="101"/>
      <c r="AW1" s="101"/>
      <c r="AX1" s="101"/>
      <c r="AY1" s="101"/>
      <c r="AZ1" s="101"/>
      <c r="BA1" s="101"/>
      <c r="BB1" s="101"/>
      <c r="BC1" s="101"/>
      <c r="BD1" s="101"/>
      <c r="BE1" s="101"/>
      <c r="BF1" s="101"/>
      <c r="BG1" s="101"/>
      <c r="BH1" s="101"/>
      <c r="BI1" s="101"/>
      <c r="BJ1" s="101"/>
      <c r="BK1" s="101"/>
      <c r="BL1" s="101"/>
      <c r="BM1" s="101"/>
      <c r="BN1" s="101"/>
      <c r="BO1" s="101"/>
      <c r="BP1" s="101"/>
      <c r="BQ1" s="101"/>
      <c r="BR1" s="101"/>
      <c r="BS1" s="101"/>
      <c r="BT1" s="101"/>
      <c r="BU1" s="101"/>
      <c r="BV1" s="101"/>
      <c r="BW1" s="101"/>
      <c r="BX1" s="101"/>
      <c r="BY1" s="101"/>
      <c r="BZ1" s="101"/>
      <c r="CA1" s="101"/>
      <c r="CB1" s="101"/>
      <c r="CC1" s="101"/>
      <c r="CD1" s="101"/>
      <c r="CE1" s="101"/>
      <c r="CF1" s="101"/>
      <c r="CG1" s="101"/>
      <c r="CH1" s="101"/>
      <c r="CI1" s="101"/>
      <c r="CJ1" s="101"/>
      <c r="CK1" s="101"/>
      <c r="CL1" s="101"/>
      <c r="CM1" s="101"/>
      <c r="CN1" s="101"/>
      <c r="CO1" s="101"/>
      <c r="CP1" s="101"/>
      <c r="CQ1" s="101"/>
      <c r="CR1" s="101"/>
      <c r="CS1" s="101"/>
      <c r="CT1" s="101"/>
      <c r="CU1" s="101"/>
      <c r="CV1" s="101"/>
      <c r="CW1" s="101"/>
      <c r="CX1" s="101"/>
      <c r="CY1" s="101"/>
      <c r="CZ1" s="101"/>
      <c r="DA1" s="101"/>
      <c r="DB1" s="101"/>
      <c r="DC1" s="101"/>
      <c r="DD1" s="101"/>
      <c r="DE1" s="101"/>
      <c r="DF1" s="101"/>
      <c r="DG1" s="101"/>
      <c r="DH1" s="101"/>
      <c r="DI1" s="101"/>
      <c r="DJ1" s="101"/>
      <c r="DK1" s="101"/>
      <c r="DL1" s="101"/>
      <c r="DM1" s="101"/>
      <c r="DN1" s="101"/>
      <c r="DO1" s="101"/>
      <c r="DP1" s="101"/>
      <c r="DQ1" s="101"/>
      <c r="DR1" s="101"/>
      <c r="DS1" s="101"/>
      <c r="DT1" s="101"/>
      <c r="DU1" s="101"/>
      <c r="DV1" s="101"/>
      <c r="DW1" s="101"/>
      <c r="DX1" s="101"/>
      <c r="DY1" s="101"/>
      <c r="DZ1" s="101"/>
      <c r="EA1" s="101"/>
      <c r="EB1" s="101"/>
      <c r="EC1" s="101"/>
      <c r="ED1" s="101"/>
      <c r="EE1" s="101"/>
      <c r="EF1" s="101"/>
      <c r="EG1" s="101"/>
      <c r="EH1" s="101"/>
      <c r="EI1" s="101"/>
      <c r="EJ1" s="101"/>
      <c r="EK1" s="101"/>
      <c r="EL1" s="101"/>
      <c r="EM1" s="101"/>
      <c r="EN1" s="101"/>
      <c r="EO1" s="101"/>
      <c r="EP1" s="101"/>
      <c r="EQ1" s="101"/>
      <c r="ER1" s="101"/>
      <c r="ES1" s="101"/>
      <c r="ET1" s="101"/>
      <c r="EU1" s="101"/>
      <c r="EV1" s="101"/>
      <c r="EW1" s="101"/>
      <c r="EX1" s="101"/>
      <c r="EY1" s="101"/>
      <c r="EZ1" s="101"/>
      <c r="FA1" s="101"/>
      <c r="FB1" s="101"/>
      <c r="FC1" s="101"/>
      <c r="FD1" s="101"/>
      <c r="FE1" s="101"/>
      <c r="FF1" s="101"/>
      <c r="FG1" s="101"/>
      <c r="FH1" s="101"/>
      <c r="FI1" s="101"/>
      <c r="FJ1" s="101"/>
      <c r="FK1" s="101"/>
      <c r="FL1" s="101"/>
      <c r="FM1" s="101"/>
      <c r="FN1" s="101"/>
      <c r="FO1" s="101"/>
      <c r="FP1" s="101"/>
      <c r="FQ1" s="101"/>
      <c r="FR1" s="101"/>
      <c r="FS1" s="101"/>
      <c r="FT1" s="101"/>
      <c r="FU1" s="101"/>
      <c r="FV1" s="101"/>
      <c r="FW1" s="101"/>
      <c r="FX1" s="101"/>
      <c r="FY1" s="101"/>
      <c r="FZ1" s="101"/>
      <c r="GA1" s="101"/>
      <c r="GB1" s="101"/>
      <c r="GC1" s="101"/>
      <c r="GD1" s="101"/>
      <c r="GE1" s="101"/>
      <c r="GF1" s="101"/>
      <c r="GG1" s="101"/>
      <c r="GH1" s="101"/>
      <c r="GI1" s="101"/>
      <c r="GJ1" s="101"/>
      <c r="GK1" s="101"/>
      <c r="GL1" s="101"/>
      <c r="GM1" s="101"/>
      <c r="GN1" s="101"/>
      <c r="GO1" s="101"/>
      <c r="GP1" s="101"/>
      <c r="GQ1" s="101"/>
      <c r="GR1" s="101"/>
      <c r="GS1" s="101"/>
      <c r="GT1" s="101"/>
      <c r="GU1" s="101"/>
      <c r="GV1" s="101"/>
      <c r="GW1" s="101"/>
      <c r="GX1" s="101"/>
      <c r="GY1" s="101"/>
      <c r="GZ1" s="101"/>
      <c r="HA1" s="101"/>
      <c r="HB1" s="101"/>
      <c r="HC1" s="101"/>
      <c r="HD1" s="101"/>
      <c r="HE1" s="101"/>
      <c r="HF1" s="101"/>
      <c r="HG1" s="101"/>
      <c r="HH1" s="101"/>
      <c r="HI1" s="101"/>
      <c r="HJ1" s="101"/>
      <c r="HK1" s="101"/>
      <c r="HL1" s="101"/>
      <c r="HM1" s="101"/>
      <c r="HN1" s="101"/>
      <c r="HO1" s="101"/>
      <c r="HP1" s="101"/>
      <c r="HQ1" s="101"/>
      <c r="HR1" s="101"/>
      <c r="HS1" s="101"/>
      <c r="HT1" s="101"/>
      <c r="HU1" s="101"/>
      <c r="HV1" s="101"/>
      <c r="HW1" s="101"/>
      <c r="HX1" s="101"/>
      <c r="HY1" s="101"/>
      <c r="HZ1" s="101"/>
      <c r="IA1" s="101"/>
      <c r="IB1" s="101"/>
      <c r="IC1" s="101"/>
      <c r="ID1" s="101"/>
      <c r="IE1" s="101"/>
      <c r="IF1" s="101"/>
      <c r="IG1" s="101"/>
      <c r="IH1" s="101"/>
      <c r="II1" s="101"/>
      <c r="IJ1" s="101"/>
      <c r="IK1" s="101"/>
      <c r="IL1" s="101"/>
      <c r="IM1" s="101"/>
      <c r="IN1" s="101"/>
      <c r="IO1" s="101"/>
      <c r="IP1" s="101"/>
      <c r="IQ1" s="101"/>
      <c r="IR1" s="101"/>
      <c r="IS1" s="101"/>
      <c r="IT1" s="101"/>
      <c r="IU1" s="101"/>
      <c r="IV1" s="101"/>
      <c r="IW1" s="101"/>
    </row>
    <row r="2" customFormat="false" ht="15.75" hidden="false" customHeight="false" outlineLevel="0" collapsed="false">
      <c r="A2" s="127" t="s">
        <v>253</v>
      </c>
      <c r="B2" s="128" t="n">
        <f aca="false">+'Roll-1'!$B$67</f>
        <v>0</v>
      </c>
      <c r="C2" s="128" t="n">
        <f aca="false">+'Roll-2'!$B$67-'Roll-2'!AL74</f>
        <v>-39894</v>
      </c>
      <c r="D2" s="128" t="n">
        <f aca="false">+'Roll-3'!$B$67-'Roll-3'!AL75</f>
        <v>0</v>
      </c>
      <c r="E2" s="128" t="n">
        <f aca="false">+'Roll-4'!$B$67</f>
        <v>0</v>
      </c>
      <c r="F2" s="128" t="n">
        <f aca="false">+'Roll-5'!$B$67</f>
        <v>0</v>
      </c>
      <c r="G2" s="128" t="n">
        <f aca="false">+'Roll-6'!$B$67-'Roll-6'!AL74</f>
        <v>0</v>
      </c>
      <c r="H2" s="128" t="n">
        <f aca="false">+'Roll-7'!$B$67</f>
        <v>0</v>
      </c>
      <c r="I2" s="128" t="n">
        <f aca="false">+'Roll-8'!$B$67</f>
        <v>0</v>
      </c>
      <c r="J2" s="128" t="n">
        <f aca="false">+'Roll-10'!$B$67</f>
        <v>0</v>
      </c>
      <c r="K2" s="128" t="n">
        <f aca="false">+'Roll-9'!$B$67</f>
        <v>0</v>
      </c>
      <c r="L2" s="129"/>
      <c r="M2" s="130" t="n">
        <f aca="false">SUM(B2:L2)</f>
        <v>-39894</v>
      </c>
      <c r="N2" s="131"/>
      <c r="O2" s="131"/>
      <c r="P2" s="132"/>
    </row>
    <row r="3" customFormat="false" ht="15.75" hidden="false" customHeight="false" outlineLevel="0" collapsed="false">
      <c r="A3" s="133" t="n">
        <v>37005</v>
      </c>
      <c r="B3" s="134" t="s">
        <v>254</v>
      </c>
      <c r="C3" s="134" t="s">
        <v>255</v>
      </c>
      <c r="D3" s="134" t="s">
        <v>256</v>
      </c>
      <c r="E3" s="134" t="s">
        <v>257</v>
      </c>
      <c r="F3" s="134" t="s">
        <v>258</v>
      </c>
      <c r="G3" s="134" t="s">
        <v>259</v>
      </c>
      <c r="H3" s="134" t="s">
        <v>260</v>
      </c>
      <c r="I3" s="134" t="s">
        <v>261</v>
      </c>
      <c r="J3" s="134" t="s">
        <v>262</v>
      </c>
      <c r="K3" s="134" t="s">
        <v>263</v>
      </c>
      <c r="L3" s="134" t="s">
        <v>174</v>
      </c>
      <c r="M3" s="135"/>
      <c r="N3" s="135"/>
      <c r="O3" s="135"/>
      <c r="P3" s="136"/>
      <c r="R3" s="101"/>
      <c r="S3" s="101"/>
      <c r="T3" s="101"/>
      <c r="U3" s="101"/>
      <c r="V3" s="101"/>
      <c r="W3" s="101"/>
      <c r="X3" s="101"/>
      <c r="Y3" s="101"/>
      <c r="Z3" s="101"/>
      <c r="AA3" s="101"/>
      <c r="AB3" s="101"/>
      <c r="AC3" s="101"/>
      <c r="AD3" s="101"/>
      <c r="AE3" s="101"/>
      <c r="AF3" s="101"/>
      <c r="AG3" s="101"/>
      <c r="AH3" s="101"/>
      <c r="AI3" s="101"/>
      <c r="AJ3" s="101"/>
      <c r="AK3" s="101"/>
      <c r="AL3" s="101"/>
      <c r="AM3" s="101"/>
      <c r="AN3" s="101"/>
      <c r="AO3" s="101"/>
      <c r="AP3" s="101"/>
      <c r="AQ3" s="101"/>
      <c r="AR3" s="101"/>
      <c r="AS3" s="101"/>
      <c r="AT3" s="101"/>
      <c r="AU3" s="101"/>
      <c r="AV3" s="101"/>
      <c r="AW3" s="101"/>
      <c r="AX3" s="101"/>
      <c r="AY3" s="101"/>
      <c r="AZ3" s="101"/>
      <c r="BA3" s="101"/>
      <c r="BB3" s="101"/>
      <c r="BC3" s="101"/>
      <c r="BD3" s="101"/>
      <c r="BE3" s="101"/>
      <c r="BF3" s="101"/>
      <c r="BG3" s="101"/>
      <c r="BH3" s="101"/>
      <c r="BI3" s="101"/>
      <c r="BJ3" s="101"/>
      <c r="BK3" s="101"/>
      <c r="BL3" s="101"/>
      <c r="BM3" s="101"/>
      <c r="BN3" s="101"/>
      <c r="BO3" s="101"/>
      <c r="BP3" s="101"/>
      <c r="BQ3" s="101"/>
      <c r="BR3" s="101"/>
      <c r="BS3" s="101"/>
      <c r="BT3" s="101"/>
      <c r="BU3" s="101"/>
      <c r="BV3" s="101"/>
      <c r="BW3" s="101"/>
      <c r="BX3" s="101"/>
      <c r="BY3" s="101"/>
      <c r="BZ3" s="101"/>
      <c r="CA3" s="101"/>
      <c r="CB3" s="101"/>
      <c r="CC3" s="101"/>
      <c r="CD3" s="101"/>
      <c r="CE3" s="101"/>
      <c r="CF3" s="101"/>
      <c r="CG3" s="101"/>
      <c r="CH3" s="101"/>
      <c r="CI3" s="101"/>
      <c r="CJ3" s="101"/>
      <c r="CK3" s="101"/>
      <c r="CL3" s="101"/>
      <c r="CM3" s="101"/>
      <c r="CN3" s="101"/>
      <c r="CO3" s="101"/>
      <c r="CP3" s="101"/>
      <c r="CQ3" s="101"/>
      <c r="CR3" s="101"/>
      <c r="CS3" s="101"/>
      <c r="CT3" s="101"/>
      <c r="CU3" s="101"/>
      <c r="CV3" s="101"/>
      <c r="CW3" s="101"/>
      <c r="CX3" s="101"/>
      <c r="CY3" s="101"/>
      <c r="CZ3" s="101"/>
      <c r="DA3" s="101"/>
      <c r="DB3" s="101"/>
      <c r="DC3" s="101"/>
      <c r="DD3" s="101"/>
      <c r="DE3" s="101"/>
      <c r="DF3" s="101"/>
      <c r="DG3" s="101"/>
      <c r="DH3" s="101"/>
      <c r="DI3" s="101"/>
      <c r="DJ3" s="101"/>
      <c r="DK3" s="101"/>
      <c r="DL3" s="101"/>
      <c r="DM3" s="101"/>
      <c r="DN3" s="101"/>
      <c r="DO3" s="101"/>
      <c r="DP3" s="101"/>
      <c r="DQ3" s="101"/>
      <c r="DR3" s="101"/>
      <c r="DS3" s="101"/>
      <c r="DT3" s="101"/>
      <c r="DU3" s="101"/>
      <c r="DV3" s="101"/>
      <c r="DW3" s="101"/>
      <c r="DX3" s="101"/>
      <c r="DY3" s="101"/>
      <c r="DZ3" s="101"/>
      <c r="EA3" s="101"/>
      <c r="EB3" s="101"/>
      <c r="EC3" s="101"/>
      <c r="ED3" s="101"/>
      <c r="EE3" s="101"/>
      <c r="EF3" s="101"/>
      <c r="EG3" s="101"/>
      <c r="EH3" s="101"/>
      <c r="EI3" s="101"/>
      <c r="EJ3" s="101"/>
      <c r="EK3" s="101"/>
      <c r="EL3" s="101"/>
      <c r="EM3" s="101"/>
      <c r="EN3" s="101"/>
      <c r="EO3" s="101"/>
      <c r="EP3" s="101"/>
      <c r="EQ3" s="101"/>
      <c r="ER3" s="101"/>
      <c r="ES3" s="101"/>
      <c r="ET3" s="101"/>
      <c r="EU3" s="101"/>
      <c r="EV3" s="101"/>
      <c r="EW3" s="101"/>
      <c r="EX3" s="101"/>
      <c r="EY3" s="101"/>
      <c r="EZ3" s="101"/>
      <c r="FA3" s="101"/>
      <c r="FB3" s="101"/>
      <c r="FC3" s="101"/>
      <c r="FD3" s="101"/>
      <c r="FE3" s="101"/>
      <c r="FF3" s="101"/>
      <c r="FG3" s="101"/>
      <c r="FH3" s="101"/>
      <c r="FI3" s="101"/>
      <c r="FJ3" s="101"/>
      <c r="FK3" s="101"/>
      <c r="FL3" s="101"/>
      <c r="FM3" s="101"/>
      <c r="FN3" s="101"/>
      <c r="FO3" s="101"/>
      <c r="FP3" s="101"/>
      <c r="FQ3" s="101"/>
      <c r="FR3" s="101"/>
      <c r="FS3" s="101"/>
      <c r="FT3" s="101"/>
      <c r="FU3" s="101"/>
      <c r="FV3" s="101"/>
      <c r="FW3" s="101"/>
      <c r="FX3" s="101"/>
      <c r="FY3" s="101"/>
      <c r="FZ3" s="101"/>
      <c r="GA3" s="101"/>
      <c r="GB3" s="101"/>
      <c r="GC3" s="101"/>
      <c r="GD3" s="101"/>
      <c r="GE3" s="101"/>
      <c r="GF3" s="101"/>
      <c r="GG3" s="101"/>
      <c r="GH3" s="101"/>
      <c r="GI3" s="101"/>
      <c r="GJ3" s="101"/>
      <c r="GK3" s="101"/>
      <c r="GL3" s="101"/>
      <c r="GM3" s="101"/>
      <c r="GN3" s="101"/>
      <c r="GO3" s="101"/>
      <c r="GP3" s="101"/>
      <c r="GQ3" s="101"/>
      <c r="GR3" s="101"/>
      <c r="GS3" s="101"/>
      <c r="GT3" s="101"/>
      <c r="GU3" s="101"/>
      <c r="GV3" s="101"/>
      <c r="GW3" s="101"/>
      <c r="GX3" s="101"/>
      <c r="GY3" s="101"/>
      <c r="GZ3" s="101"/>
      <c r="HA3" s="101"/>
      <c r="HB3" s="101"/>
      <c r="HC3" s="101"/>
      <c r="HD3" s="101"/>
      <c r="HE3" s="101"/>
      <c r="HF3" s="101"/>
      <c r="HG3" s="101"/>
      <c r="HH3" s="101"/>
      <c r="HI3" s="101"/>
      <c r="HJ3" s="101"/>
      <c r="HK3" s="101"/>
      <c r="HL3" s="101"/>
      <c r="HM3" s="101"/>
      <c r="HN3" s="101"/>
      <c r="HO3" s="101"/>
      <c r="HP3" s="101"/>
      <c r="HQ3" s="101"/>
      <c r="HR3" s="101"/>
      <c r="HS3" s="101"/>
      <c r="HT3" s="101"/>
      <c r="HU3" s="101"/>
      <c r="HV3" s="101"/>
      <c r="HW3" s="101"/>
      <c r="HX3" s="101"/>
      <c r="HY3" s="101"/>
      <c r="HZ3" s="101"/>
      <c r="IA3" s="101"/>
      <c r="IB3" s="101"/>
      <c r="IC3" s="101"/>
      <c r="ID3" s="101"/>
      <c r="IE3" s="101"/>
      <c r="IF3" s="101"/>
      <c r="IG3" s="101"/>
      <c r="IH3" s="101"/>
      <c r="II3" s="101"/>
      <c r="IJ3" s="101"/>
      <c r="IK3" s="101"/>
      <c r="IL3" s="101"/>
      <c r="IM3" s="101"/>
      <c r="IN3" s="101"/>
      <c r="IO3" s="101"/>
      <c r="IP3" s="101"/>
      <c r="IQ3" s="101"/>
      <c r="IR3" s="101"/>
      <c r="IS3" s="101"/>
      <c r="IT3" s="101"/>
      <c r="IU3" s="101"/>
      <c r="IV3" s="101"/>
      <c r="IW3" s="101"/>
    </row>
    <row r="4" customFormat="false" ht="18.75" hidden="false" customHeight="false" outlineLevel="0" collapsed="false">
      <c r="A4" s="137" t="s">
        <v>264</v>
      </c>
      <c r="B4" s="138" t="n">
        <f aca="false">'Top Pages'!$B$6</f>
        <v>1114561</v>
      </c>
      <c r="C4" s="138" t="n">
        <f aca="false">'Top Pages'!$B$7</f>
        <v>1114562</v>
      </c>
      <c r="D4" s="138" t="n">
        <f aca="false">'Top Pages'!B9</f>
        <v>1114565</v>
      </c>
      <c r="E4" s="138" t="n">
        <f aca="false">'Top Pages'!$B$8</f>
        <v>1114564</v>
      </c>
      <c r="F4" s="138" t="n">
        <f aca="false">'Top Pages'!B10</f>
        <v>0</v>
      </c>
      <c r="G4" s="138" t="n">
        <f aca="false">'Top Pages'!B13</f>
        <v>0</v>
      </c>
      <c r="H4" s="138" t="n">
        <f aca="false">'Top Pages'!B14</f>
        <v>0</v>
      </c>
      <c r="I4" s="138" t="n">
        <f aca="false">'Top Pages'!B15</f>
        <v>0</v>
      </c>
      <c r="J4" s="138" t="n">
        <f aca="false">'Top Pages'!B12</f>
        <v>0</v>
      </c>
      <c r="K4" s="138" t="n">
        <v>0</v>
      </c>
      <c r="L4" s="138"/>
      <c r="M4" s="138"/>
      <c r="N4" s="138"/>
      <c r="O4" s="138"/>
      <c r="P4" s="139"/>
    </row>
    <row r="5" customFormat="false" ht="12.75" hidden="false" customHeight="false" outlineLevel="0" collapsed="false">
      <c r="C5" s="140"/>
      <c r="G5" s="140"/>
    </row>
    <row r="6" customFormat="false" ht="12.75" hidden="false" customHeight="false" outlineLevel="0" collapsed="false">
      <c r="A6" s="101" t="s">
        <v>265</v>
      </c>
      <c r="B6" s="9" t="n">
        <f aca="false">'Top Pages'!$F$2</f>
        <v>-11170984.4601</v>
      </c>
      <c r="C6" s="9" t="n">
        <f aca="false">'Top Pages'!$F$7</f>
        <v>94413651.9746</v>
      </c>
      <c r="D6" s="9" t="n">
        <f aca="false">'Top Pages'!$F$17</f>
        <v>424774.657</v>
      </c>
      <c r="E6" s="9" t="n">
        <f aca="false">'Top Pages'!F$12</f>
        <v>0</v>
      </c>
      <c r="F6" s="9" t="n">
        <v>0</v>
      </c>
      <c r="G6" s="9" t="n">
        <f aca="false">'Top Pages'!F37</f>
        <v>0</v>
      </c>
      <c r="H6" s="9" t="n">
        <f aca="false">'Top Pages'!F42</f>
        <v>0</v>
      </c>
      <c r="I6" s="9" t="n">
        <f aca="false">'Top Pages'!F47</f>
        <v>0</v>
      </c>
      <c r="J6" s="9" t="n">
        <f aca="false">'Top Pages'!F32</f>
        <v>0</v>
      </c>
      <c r="K6" s="9" t="n">
        <v>0</v>
      </c>
      <c r="L6" s="140" t="n">
        <f aca="false">B6+C6+D6+E6+F6</f>
        <v>83667442.1715</v>
      </c>
      <c r="M6" s="140"/>
      <c r="N6" s="140" t="s">
        <v>266</v>
      </c>
      <c r="O6" s="140"/>
      <c r="P6" s="140"/>
    </row>
    <row r="7" customFormat="false" ht="12.75" hidden="false" customHeight="false" outlineLevel="0" collapsed="false">
      <c r="A7" s="101" t="s">
        <v>267</v>
      </c>
      <c r="B7" s="9" t="n">
        <f aca="false">'Top Pages'!$F$3</f>
        <v>0</v>
      </c>
      <c r="C7" s="9" t="n">
        <f aca="false">'Top Pages'!F8</f>
        <v>0</v>
      </c>
      <c r="D7" s="9" t="n">
        <f aca="false">'Top Pages'!F$18</f>
        <v>0</v>
      </c>
      <c r="E7" s="9" t="n">
        <f aca="false">'Top Pages'!F$13</f>
        <v>0</v>
      </c>
      <c r="F7" s="9" t="n">
        <f aca="false">N7</f>
        <v>0</v>
      </c>
      <c r="G7" s="9" t="n">
        <f aca="false">'Top Pages'!F33</f>
        <v>0</v>
      </c>
      <c r="H7" s="9" t="n">
        <f aca="false">'Top Pages'!F38</f>
        <v>0</v>
      </c>
      <c r="I7" s="9" t="n">
        <v>0</v>
      </c>
      <c r="J7" s="9" t="n">
        <f aca="false">'Top Pages'!F33</f>
        <v>0</v>
      </c>
      <c r="K7" s="9" t="n">
        <v>0</v>
      </c>
      <c r="L7" s="140" t="n">
        <f aca="false">B7+C7+D7+E7+F7</f>
        <v>0</v>
      </c>
      <c r="M7" s="140"/>
      <c r="N7" s="141" t="n">
        <v>0</v>
      </c>
      <c r="O7" s="140"/>
      <c r="P7" s="140"/>
    </row>
    <row r="8" customFormat="false" ht="12.75" hidden="false" customHeight="false" outlineLevel="0" collapsed="false">
      <c r="A8" s="101" t="s">
        <v>268</v>
      </c>
      <c r="B8" s="142" t="n">
        <f aca="false">SUM(B6:B7)</f>
        <v>-11170984.4601</v>
      </c>
      <c r="C8" s="142" t="n">
        <f aca="false">SUM(C6:C7)</f>
        <v>94413651.9746</v>
      </c>
      <c r="D8" s="142" t="n">
        <f aca="false">SUM(D6:D7)</f>
        <v>424774.657</v>
      </c>
      <c r="E8" s="142" t="n">
        <f aca="false">SUM(E6:E7)</f>
        <v>0</v>
      </c>
      <c r="F8" s="142" t="n">
        <f aca="false">SUM(F6:F7)</f>
        <v>0</v>
      </c>
      <c r="G8" s="142" t="n">
        <f aca="false">SUM(G6:G7)</f>
        <v>0</v>
      </c>
      <c r="H8" s="142" t="n">
        <f aca="false">SUM(H6:H7)</f>
        <v>0</v>
      </c>
      <c r="I8" s="142" t="n">
        <f aca="false">SUM(I6:I7)</f>
        <v>0</v>
      </c>
      <c r="J8" s="142" t="n">
        <f aca="false">SUM(J6:J7)</f>
        <v>0</v>
      </c>
      <c r="K8" s="142" t="n">
        <f aca="false">SUM(K6:K7)</f>
        <v>0</v>
      </c>
      <c r="L8" s="140" t="n">
        <f aca="false">B8+C8+D8+E8+F8</f>
        <v>83667442.1715</v>
      </c>
      <c r="M8" s="142"/>
      <c r="N8" s="143"/>
      <c r="O8" s="142"/>
      <c r="P8" s="142"/>
      <c r="Q8" s="101"/>
      <c r="R8" s="101"/>
      <c r="S8" s="101"/>
      <c r="T8" s="101"/>
      <c r="U8" s="101"/>
      <c r="V8" s="101"/>
      <c r="W8" s="101"/>
      <c r="X8" s="101"/>
      <c r="Y8" s="101"/>
      <c r="Z8" s="101"/>
      <c r="AA8" s="101"/>
      <c r="AB8" s="101"/>
      <c r="AC8" s="101"/>
      <c r="AD8" s="101"/>
      <c r="AE8" s="101"/>
      <c r="AF8" s="101"/>
      <c r="AG8" s="101"/>
      <c r="AH8" s="101"/>
      <c r="AI8" s="101"/>
      <c r="AJ8" s="101"/>
      <c r="AK8" s="101"/>
      <c r="AL8" s="101"/>
      <c r="AM8" s="101"/>
      <c r="AN8" s="101"/>
      <c r="AO8" s="101"/>
      <c r="AP8" s="101"/>
      <c r="AQ8" s="101"/>
      <c r="AR8" s="101"/>
      <c r="AS8" s="101"/>
      <c r="AT8" s="101"/>
      <c r="AU8" s="101"/>
      <c r="AV8" s="101"/>
      <c r="AW8" s="101"/>
      <c r="AX8" s="101"/>
      <c r="AY8" s="101"/>
      <c r="AZ8" s="101"/>
      <c r="BA8" s="101"/>
      <c r="BB8" s="101"/>
      <c r="BC8" s="101"/>
      <c r="BD8" s="101"/>
      <c r="BE8" s="101"/>
      <c r="BF8" s="101"/>
      <c r="BG8" s="101"/>
      <c r="BH8" s="101"/>
      <c r="BI8" s="101"/>
      <c r="BJ8" s="101"/>
      <c r="BK8" s="101"/>
      <c r="BL8" s="101"/>
      <c r="BM8" s="101"/>
      <c r="BN8" s="101"/>
      <c r="BO8" s="101"/>
      <c r="BP8" s="101"/>
      <c r="BQ8" s="101"/>
      <c r="BR8" s="101"/>
      <c r="BS8" s="101"/>
      <c r="BT8" s="101"/>
      <c r="BU8" s="101"/>
      <c r="BV8" s="101"/>
      <c r="BW8" s="101"/>
      <c r="BX8" s="101"/>
      <c r="BY8" s="101"/>
      <c r="BZ8" s="101"/>
      <c r="CA8" s="101"/>
      <c r="CB8" s="101"/>
      <c r="CC8" s="101"/>
      <c r="CD8" s="101"/>
      <c r="CE8" s="101"/>
      <c r="CF8" s="101"/>
      <c r="CG8" s="101"/>
      <c r="CH8" s="101"/>
      <c r="CI8" s="101"/>
      <c r="CJ8" s="101"/>
      <c r="CK8" s="101"/>
      <c r="CL8" s="101"/>
      <c r="CM8" s="101"/>
      <c r="CN8" s="101"/>
      <c r="CO8" s="101"/>
      <c r="CP8" s="101"/>
      <c r="CQ8" s="101"/>
      <c r="CR8" s="101"/>
      <c r="CS8" s="101"/>
      <c r="CT8" s="101"/>
      <c r="CU8" s="101"/>
      <c r="CV8" s="101"/>
      <c r="CW8" s="101"/>
      <c r="CX8" s="101"/>
      <c r="CY8" s="101"/>
      <c r="CZ8" s="101"/>
      <c r="DA8" s="101"/>
      <c r="DB8" s="101"/>
      <c r="DC8" s="101"/>
      <c r="DD8" s="101"/>
      <c r="DE8" s="101"/>
      <c r="DF8" s="101"/>
      <c r="DG8" s="101"/>
      <c r="DH8" s="101"/>
      <c r="DI8" s="101"/>
      <c r="DJ8" s="101"/>
      <c r="DK8" s="101"/>
      <c r="DL8" s="101"/>
      <c r="DM8" s="101"/>
      <c r="DN8" s="101"/>
      <c r="DO8" s="101"/>
      <c r="DP8" s="101"/>
      <c r="DQ8" s="101"/>
      <c r="DR8" s="101"/>
      <c r="DS8" s="101"/>
      <c r="DT8" s="101"/>
      <c r="DU8" s="101"/>
      <c r="DV8" s="101"/>
      <c r="DW8" s="101"/>
      <c r="DX8" s="101"/>
      <c r="DY8" s="101"/>
      <c r="DZ8" s="101"/>
      <c r="EA8" s="101"/>
      <c r="EB8" s="101"/>
      <c r="EC8" s="101"/>
      <c r="ED8" s="101"/>
      <c r="EE8" s="101"/>
      <c r="EF8" s="101"/>
      <c r="EG8" s="101"/>
      <c r="EH8" s="101"/>
      <c r="EI8" s="101"/>
      <c r="EJ8" s="101"/>
      <c r="EK8" s="101"/>
      <c r="EL8" s="101"/>
      <c r="EM8" s="101"/>
      <c r="EN8" s="101"/>
      <c r="EO8" s="101"/>
      <c r="EP8" s="101"/>
      <c r="EQ8" s="101"/>
      <c r="ER8" s="101"/>
      <c r="ES8" s="101"/>
      <c r="ET8" s="101"/>
      <c r="EU8" s="101"/>
      <c r="EV8" s="101"/>
      <c r="EW8" s="101"/>
      <c r="EX8" s="101"/>
      <c r="EY8" s="101"/>
      <c r="EZ8" s="101"/>
      <c r="FA8" s="101"/>
      <c r="FB8" s="101"/>
      <c r="FC8" s="101"/>
      <c r="FD8" s="101"/>
      <c r="FE8" s="101"/>
      <c r="FF8" s="101"/>
      <c r="FG8" s="101"/>
      <c r="FH8" s="101"/>
      <c r="FI8" s="101"/>
      <c r="FJ8" s="101"/>
      <c r="FK8" s="101"/>
      <c r="FL8" s="101"/>
      <c r="FM8" s="101"/>
      <c r="FN8" s="101"/>
      <c r="FO8" s="101"/>
      <c r="FP8" s="101"/>
      <c r="FQ8" s="101"/>
      <c r="FR8" s="101"/>
      <c r="FS8" s="101"/>
      <c r="FT8" s="101"/>
      <c r="FU8" s="101"/>
      <c r="FV8" s="101"/>
      <c r="FW8" s="101"/>
      <c r="FX8" s="101"/>
      <c r="FY8" s="101"/>
      <c r="FZ8" s="101"/>
      <c r="GA8" s="101"/>
      <c r="GB8" s="101"/>
      <c r="GC8" s="101"/>
      <c r="GD8" s="101"/>
      <c r="GE8" s="101"/>
      <c r="GF8" s="101"/>
      <c r="GG8" s="101"/>
      <c r="GH8" s="101"/>
      <c r="GI8" s="101"/>
      <c r="GJ8" s="101"/>
      <c r="GK8" s="101"/>
      <c r="GL8" s="101"/>
      <c r="GM8" s="101"/>
      <c r="GN8" s="101"/>
      <c r="GO8" s="101"/>
      <c r="GP8" s="101"/>
      <c r="GQ8" s="101"/>
      <c r="GR8" s="101"/>
      <c r="GS8" s="101"/>
      <c r="GT8" s="101"/>
      <c r="GU8" s="101"/>
      <c r="GV8" s="101"/>
      <c r="GW8" s="101"/>
      <c r="GX8" s="101"/>
      <c r="GY8" s="101"/>
      <c r="GZ8" s="101"/>
      <c r="HA8" s="101"/>
      <c r="HB8" s="101"/>
      <c r="HC8" s="101"/>
      <c r="HD8" s="101"/>
      <c r="HE8" s="101"/>
      <c r="HF8" s="101"/>
      <c r="HG8" s="101"/>
      <c r="HH8" s="101"/>
      <c r="HI8" s="101"/>
      <c r="HJ8" s="101"/>
      <c r="HK8" s="101"/>
      <c r="HL8" s="101"/>
      <c r="HM8" s="101"/>
      <c r="HN8" s="101"/>
      <c r="HO8" s="101"/>
      <c r="HP8" s="101"/>
      <c r="HQ8" s="101"/>
      <c r="HR8" s="101"/>
      <c r="HS8" s="101"/>
      <c r="HT8" s="101"/>
      <c r="HU8" s="101"/>
      <c r="HV8" s="101"/>
      <c r="HW8" s="101"/>
      <c r="HX8" s="101"/>
      <c r="HY8" s="101"/>
      <c r="HZ8" s="101"/>
      <c r="IA8" s="101"/>
      <c r="IB8" s="101"/>
      <c r="IC8" s="101"/>
      <c r="ID8" s="101"/>
      <c r="IE8" s="101"/>
      <c r="IF8" s="101"/>
      <c r="IG8" s="101"/>
      <c r="IH8" s="101"/>
      <c r="II8" s="101"/>
      <c r="IJ8" s="101"/>
      <c r="IK8" s="101"/>
      <c r="IL8" s="101"/>
      <c r="IM8" s="101"/>
      <c r="IN8" s="101"/>
      <c r="IO8" s="101"/>
      <c r="IP8" s="101"/>
      <c r="IQ8" s="101"/>
      <c r="IR8" s="101"/>
      <c r="IS8" s="101"/>
      <c r="IT8" s="101"/>
      <c r="IU8" s="101"/>
      <c r="IV8" s="101"/>
      <c r="IW8" s="101"/>
    </row>
    <row r="9" customFormat="false" ht="12.75" hidden="false" customHeight="false" outlineLevel="0" collapsed="false">
      <c r="B9" s="142"/>
      <c r="C9" s="142"/>
      <c r="D9" s="142"/>
      <c r="E9" s="142"/>
      <c r="F9" s="142"/>
      <c r="G9" s="142"/>
      <c r="H9" s="142"/>
      <c r="I9" s="142"/>
      <c r="J9" s="142"/>
      <c r="K9" s="142"/>
      <c r="L9" s="140" t="n">
        <f aca="false">B9+C9+D9+E9+F9</f>
        <v>0</v>
      </c>
      <c r="M9" s="142"/>
      <c r="N9" s="143"/>
      <c r="O9" s="142"/>
      <c r="P9" s="142"/>
      <c r="Q9" s="101"/>
      <c r="R9" s="101"/>
      <c r="S9" s="101"/>
      <c r="T9" s="101"/>
      <c r="U9" s="101"/>
      <c r="V9" s="101"/>
      <c r="W9" s="101"/>
      <c r="X9" s="101"/>
      <c r="Y9" s="101"/>
      <c r="Z9" s="101"/>
      <c r="AA9" s="101"/>
      <c r="AB9" s="101"/>
      <c r="AC9" s="101"/>
      <c r="AD9" s="101"/>
      <c r="AE9" s="101"/>
      <c r="AF9" s="101"/>
      <c r="AG9" s="101"/>
      <c r="AH9" s="101"/>
      <c r="AI9" s="101"/>
      <c r="AJ9" s="101"/>
      <c r="AK9" s="101"/>
      <c r="AL9" s="101"/>
      <c r="AM9" s="101"/>
      <c r="AN9" s="101"/>
      <c r="AO9" s="101"/>
      <c r="AP9" s="101"/>
      <c r="AQ9" s="101"/>
      <c r="AR9" s="101"/>
      <c r="AS9" s="101"/>
      <c r="AT9" s="101"/>
      <c r="AU9" s="101"/>
      <c r="AV9" s="101"/>
      <c r="AW9" s="101"/>
      <c r="AX9" s="101"/>
      <c r="AY9" s="101"/>
      <c r="AZ9" s="101"/>
      <c r="BA9" s="101"/>
      <c r="BB9" s="101"/>
      <c r="BC9" s="101"/>
      <c r="BD9" s="101"/>
      <c r="BE9" s="101"/>
      <c r="BF9" s="101"/>
      <c r="BG9" s="101"/>
      <c r="BH9" s="101"/>
      <c r="BI9" s="101"/>
      <c r="BJ9" s="101"/>
      <c r="BK9" s="101"/>
      <c r="BL9" s="101"/>
      <c r="BM9" s="101"/>
      <c r="BN9" s="101"/>
      <c r="BO9" s="101"/>
      <c r="BP9" s="101"/>
      <c r="BQ9" s="101"/>
      <c r="BR9" s="101"/>
      <c r="BS9" s="101"/>
      <c r="BT9" s="101"/>
      <c r="BU9" s="101"/>
      <c r="BV9" s="101"/>
      <c r="BW9" s="101"/>
      <c r="BX9" s="101"/>
      <c r="BY9" s="101"/>
      <c r="BZ9" s="101"/>
      <c r="CA9" s="101"/>
      <c r="CB9" s="101"/>
      <c r="CC9" s="101"/>
      <c r="CD9" s="101"/>
      <c r="CE9" s="101"/>
      <c r="CF9" s="101"/>
      <c r="CG9" s="101"/>
      <c r="CH9" s="101"/>
      <c r="CI9" s="101"/>
      <c r="CJ9" s="101"/>
      <c r="CK9" s="101"/>
      <c r="CL9" s="101"/>
      <c r="CM9" s="101"/>
      <c r="CN9" s="101"/>
      <c r="CO9" s="101"/>
      <c r="CP9" s="101"/>
      <c r="CQ9" s="101"/>
      <c r="CR9" s="101"/>
      <c r="CS9" s="101"/>
      <c r="CT9" s="101"/>
      <c r="CU9" s="101"/>
      <c r="CV9" s="101"/>
      <c r="CW9" s="101"/>
      <c r="CX9" s="101"/>
      <c r="CY9" s="101"/>
      <c r="CZ9" s="101"/>
      <c r="DA9" s="101"/>
      <c r="DB9" s="101"/>
      <c r="DC9" s="101"/>
      <c r="DD9" s="101"/>
      <c r="DE9" s="101"/>
      <c r="DF9" s="101"/>
      <c r="DG9" s="101"/>
      <c r="DH9" s="101"/>
      <c r="DI9" s="101"/>
      <c r="DJ9" s="101"/>
      <c r="DK9" s="101"/>
      <c r="DL9" s="101"/>
      <c r="DM9" s="101"/>
      <c r="DN9" s="101"/>
      <c r="DO9" s="101"/>
      <c r="DP9" s="101"/>
      <c r="DQ9" s="101"/>
      <c r="DR9" s="101"/>
      <c r="DS9" s="101"/>
      <c r="DT9" s="101"/>
      <c r="DU9" s="101"/>
      <c r="DV9" s="101"/>
      <c r="DW9" s="101"/>
      <c r="DX9" s="101"/>
      <c r="DY9" s="101"/>
      <c r="DZ9" s="101"/>
      <c r="EA9" s="101"/>
      <c r="EB9" s="101"/>
      <c r="EC9" s="101"/>
      <c r="ED9" s="101"/>
      <c r="EE9" s="101"/>
      <c r="EF9" s="101"/>
      <c r="EG9" s="101"/>
      <c r="EH9" s="101"/>
      <c r="EI9" s="101"/>
      <c r="EJ9" s="101"/>
      <c r="EK9" s="101"/>
      <c r="EL9" s="101"/>
      <c r="EM9" s="101"/>
      <c r="EN9" s="101"/>
      <c r="EO9" s="101"/>
      <c r="EP9" s="101"/>
      <c r="EQ9" s="101"/>
      <c r="ER9" s="101"/>
      <c r="ES9" s="101"/>
      <c r="ET9" s="101"/>
      <c r="EU9" s="101"/>
      <c r="EV9" s="101"/>
      <c r="EW9" s="101"/>
      <c r="EX9" s="101"/>
      <c r="EY9" s="101"/>
      <c r="EZ9" s="101"/>
      <c r="FA9" s="101"/>
      <c r="FB9" s="101"/>
      <c r="FC9" s="101"/>
      <c r="FD9" s="101"/>
      <c r="FE9" s="101"/>
      <c r="FF9" s="101"/>
      <c r="FG9" s="101"/>
      <c r="FH9" s="101"/>
      <c r="FI9" s="101"/>
      <c r="FJ9" s="101"/>
      <c r="FK9" s="101"/>
      <c r="FL9" s="101"/>
      <c r="FM9" s="101"/>
      <c r="FN9" s="101"/>
      <c r="FO9" s="101"/>
      <c r="FP9" s="101"/>
      <c r="FQ9" s="101"/>
      <c r="FR9" s="101"/>
      <c r="FS9" s="101"/>
      <c r="FT9" s="101"/>
      <c r="FU9" s="101"/>
      <c r="FV9" s="101"/>
      <c r="FW9" s="101"/>
      <c r="FX9" s="101"/>
      <c r="FY9" s="101"/>
      <c r="FZ9" s="101"/>
      <c r="GA9" s="101"/>
      <c r="GB9" s="101"/>
      <c r="GC9" s="101"/>
      <c r="GD9" s="101"/>
      <c r="GE9" s="101"/>
      <c r="GF9" s="101"/>
      <c r="GG9" s="101"/>
      <c r="GH9" s="101"/>
      <c r="GI9" s="101"/>
      <c r="GJ9" s="101"/>
      <c r="GK9" s="101"/>
      <c r="GL9" s="101"/>
      <c r="GM9" s="101"/>
      <c r="GN9" s="101"/>
      <c r="GO9" s="101"/>
      <c r="GP9" s="101"/>
      <c r="GQ9" s="101"/>
      <c r="GR9" s="101"/>
      <c r="GS9" s="101"/>
      <c r="GT9" s="101"/>
      <c r="GU9" s="101"/>
      <c r="GV9" s="101"/>
      <c r="GW9" s="101"/>
      <c r="GX9" s="101"/>
      <c r="GY9" s="101"/>
      <c r="GZ9" s="101"/>
      <c r="HA9" s="101"/>
      <c r="HB9" s="101"/>
      <c r="HC9" s="101"/>
      <c r="HD9" s="101"/>
      <c r="HE9" s="101"/>
      <c r="HF9" s="101"/>
      <c r="HG9" s="101"/>
      <c r="HH9" s="101"/>
      <c r="HI9" s="101"/>
      <c r="HJ9" s="101"/>
      <c r="HK9" s="101"/>
      <c r="HL9" s="101"/>
      <c r="HM9" s="101"/>
      <c r="HN9" s="101"/>
      <c r="HO9" s="101"/>
      <c r="HP9" s="101"/>
      <c r="HQ9" s="101"/>
      <c r="HR9" s="101"/>
      <c r="HS9" s="101"/>
      <c r="HT9" s="101"/>
      <c r="HU9" s="101"/>
      <c r="HV9" s="101"/>
      <c r="HW9" s="101"/>
      <c r="HX9" s="101"/>
      <c r="HY9" s="101"/>
      <c r="HZ9" s="101"/>
      <c r="IA9" s="101"/>
      <c r="IB9" s="101"/>
      <c r="IC9" s="101"/>
      <c r="ID9" s="101"/>
      <c r="IE9" s="101"/>
      <c r="IF9" s="101"/>
      <c r="IG9" s="101"/>
      <c r="IH9" s="101"/>
      <c r="II9" s="101"/>
      <c r="IJ9" s="101"/>
      <c r="IK9" s="101"/>
      <c r="IL9" s="101"/>
      <c r="IM9" s="101"/>
      <c r="IN9" s="101"/>
      <c r="IO9" s="101"/>
      <c r="IP9" s="101"/>
      <c r="IQ9" s="101"/>
      <c r="IR9" s="101"/>
      <c r="IS9" s="101"/>
      <c r="IT9" s="101"/>
      <c r="IU9" s="101"/>
      <c r="IV9" s="101"/>
      <c r="IW9" s="101"/>
    </row>
    <row r="10" customFormat="false" ht="12.75" hidden="false" customHeight="false" outlineLevel="0" collapsed="false">
      <c r="A10" s="101" t="s">
        <v>269</v>
      </c>
      <c r="B10" s="9" t="n">
        <v>0</v>
      </c>
      <c r="C10" s="9" t="n">
        <v>0</v>
      </c>
      <c r="D10" s="9" t="n">
        <v>0</v>
      </c>
      <c r="E10" s="9" t="n">
        <v>0</v>
      </c>
      <c r="F10" s="9" t="n">
        <v>0</v>
      </c>
      <c r="G10" s="9" t="n">
        <v>0</v>
      </c>
      <c r="H10" s="9" t="n">
        <v>0</v>
      </c>
      <c r="I10" s="9" t="n">
        <v>0</v>
      </c>
      <c r="J10" s="9" t="n">
        <v>0</v>
      </c>
      <c r="K10" s="9" t="n">
        <v>0</v>
      </c>
      <c r="L10" s="140" t="n">
        <f aca="false">B10+C10+D10+E10+F10</f>
        <v>0</v>
      </c>
      <c r="N10" s="144"/>
    </row>
    <row r="11" customFormat="false" ht="12.75" hidden="false" customHeight="false" outlineLevel="0" collapsed="false">
      <c r="A11" s="101" t="s">
        <v>270</v>
      </c>
      <c r="B11" s="145" t="n">
        <f aca="false">'Top Pages'!$J$2+'Top Pages'!$J$3</f>
        <v>55815.4591</v>
      </c>
      <c r="C11" s="145" t="n">
        <f aca="false">'Top Pages'!$J$7+'Top Pages'!$J$8</f>
        <v>-2928980.1168</v>
      </c>
      <c r="D11" s="145" t="n">
        <f aca="false">'Top Pages'!J$17</f>
        <v>-49800</v>
      </c>
      <c r="E11" s="140" t="n">
        <f aca="false">'Top Pages'!J$12</f>
        <v>0</v>
      </c>
      <c r="F11" s="9" t="n">
        <v>0</v>
      </c>
      <c r="G11" s="140" t="n">
        <f aca="false">'Top Pages'!J37</f>
        <v>0</v>
      </c>
      <c r="H11" s="140" t="n">
        <f aca="false">'Top Pages'!J42</f>
        <v>0</v>
      </c>
      <c r="I11" s="140" t="n">
        <f aca="false">'Top Pages'!J47</f>
        <v>0</v>
      </c>
      <c r="J11" s="140" t="n">
        <f aca="false">'Top Pages'!J32</f>
        <v>0</v>
      </c>
      <c r="K11" s="140" t="n">
        <v>0</v>
      </c>
      <c r="L11" s="140" t="n">
        <f aca="false">B11+C11+D11+E11+F11-47023</f>
        <v>-2969987.6577</v>
      </c>
      <c r="M11" s="140"/>
      <c r="N11" s="141"/>
      <c r="O11" s="140"/>
      <c r="P11" s="140"/>
    </row>
    <row r="12" customFormat="false" ht="12.75" hidden="false" customHeight="false" outlineLevel="0" collapsed="false">
      <c r="A12" s="101" t="s">
        <v>271</v>
      </c>
      <c r="B12" s="145" t="n">
        <f aca="false">'Top Pages'!J3</f>
        <v>0</v>
      </c>
      <c r="C12" s="145" t="n">
        <f aca="false">'Top Pages'!J8</f>
        <v>0</v>
      </c>
      <c r="D12" s="145" t="n">
        <f aca="false">'Top Pages'!J18</f>
        <v>0</v>
      </c>
      <c r="E12" s="140" t="n">
        <f aca="false">'Top Pages'!J13</f>
        <v>0</v>
      </c>
      <c r="F12" s="9" t="n">
        <f aca="false">Input!N12</f>
        <v>0</v>
      </c>
      <c r="G12" s="140"/>
      <c r="H12" s="140"/>
      <c r="I12" s="140"/>
      <c r="J12" s="140"/>
      <c r="K12" s="140"/>
      <c r="L12" s="140" t="n">
        <f aca="false">B12+C12+D12+E12+F12</f>
        <v>0</v>
      </c>
      <c r="M12" s="140"/>
      <c r="N12" s="141" t="n">
        <v>0</v>
      </c>
      <c r="O12" s="140"/>
      <c r="P12" s="140"/>
    </row>
    <row r="13" customFormat="false" ht="12" hidden="false" customHeight="true" outlineLevel="0" collapsed="false">
      <c r="A13" s="101" t="s">
        <v>272</v>
      </c>
      <c r="B13" s="145" t="n">
        <f aca="false">'Top Pages'!$I$2+'Top Pages'!I3</f>
        <v>24236.1491</v>
      </c>
      <c r="C13" s="146" t="n">
        <f aca="false">'Top Pages'!$I$7-C20</f>
        <v>582890.5305</v>
      </c>
      <c r="D13" s="145" t="n">
        <f aca="false">'Top Pages'!I$17+'Top Pages'!I$18</f>
        <v>0</v>
      </c>
      <c r="E13" s="140" t="n">
        <f aca="false">'Top Pages'!I$12</f>
        <v>0</v>
      </c>
      <c r="F13" s="9" t="n">
        <f aca="false">N13</f>
        <v>0</v>
      </c>
      <c r="G13" s="140" t="n">
        <f aca="false">'Top Pages'!I37</f>
        <v>0</v>
      </c>
      <c r="H13" s="140" t="n">
        <f aca="false">'Top Pages'!I42</f>
        <v>0</v>
      </c>
      <c r="I13" s="140" t="n">
        <f aca="false">'Top Pages'!I47</f>
        <v>0</v>
      </c>
      <c r="J13" s="140" t="n">
        <f aca="false">'Top Pages'!I32</f>
        <v>0</v>
      </c>
      <c r="K13" s="140" t="n">
        <v>0</v>
      </c>
      <c r="L13" s="140" t="n">
        <f aca="false">B13+C13+D13+E13+F13</f>
        <v>607126.6796</v>
      </c>
      <c r="M13" s="140"/>
      <c r="N13" s="141"/>
      <c r="O13" s="140"/>
      <c r="P13" s="140"/>
    </row>
    <row r="14" customFormat="false" ht="12.75" hidden="false" customHeight="false" outlineLevel="0" collapsed="false">
      <c r="A14" s="101" t="s">
        <v>273</v>
      </c>
      <c r="B14" s="145" t="n">
        <f aca="false">+B56-B42</f>
        <v>0</v>
      </c>
      <c r="C14" s="145" t="n">
        <f aca="false">+C56-C42</f>
        <v>-61571.0253999978</v>
      </c>
      <c r="D14" s="145" t="n">
        <f aca="false">+D56-D42</f>
        <v>0</v>
      </c>
      <c r="E14" s="140" t="n">
        <f aca="false">+E56-E42</f>
        <v>0</v>
      </c>
      <c r="F14" s="9" t="n">
        <v>0</v>
      </c>
      <c r="G14" s="140" t="n">
        <f aca="false">+G56-G42</f>
        <v>0</v>
      </c>
      <c r="H14" s="140" t="n">
        <f aca="false">+H56-H42</f>
        <v>0</v>
      </c>
      <c r="I14" s="140" t="n">
        <f aca="false">+I56-I42</f>
        <v>0</v>
      </c>
      <c r="J14" s="140" t="n">
        <f aca="false">+J56-J42</f>
        <v>0</v>
      </c>
      <c r="K14" s="140" t="n">
        <v>0</v>
      </c>
      <c r="L14" s="140" t="n">
        <f aca="false">B14+C14+D14+E14+F14</f>
        <v>-61571.0253999978</v>
      </c>
      <c r="M14" s="140"/>
      <c r="N14" s="141"/>
      <c r="O14" s="140"/>
      <c r="P14" s="140"/>
    </row>
    <row r="15" customFormat="false" ht="12.75" hidden="false" customHeight="false" outlineLevel="0" collapsed="false">
      <c r="A15" s="101" t="s">
        <v>274</v>
      </c>
      <c r="B15" s="145" t="n">
        <f aca="false">'Top Pages'!K3+'Top Pages'!K2</f>
        <v>0</v>
      </c>
      <c r="C15" s="145" t="n">
        <f aca="false">'Top Pages'!$K$8+'Top Pages'!$R$8</f>
        <v>0</v>
      </c>
      <c r="D15" s="140" t="n">
        <f aca="false">'Top Pages'!K$17</f>
        <v>0</v>
      </c>
      <c r="E15" s="140" t="n">
        <f aca="false">'Top Pages'!K$12</f>
        <v>0</v>
      </c>
      <c r="F15" s="9" t="n">
        <f aca="false">N15</f>
        <v>0</v>
      </c>
      <c r="G15" s="140" t="n">
        <f aca="false">'Top Pages'!K37</f>
        <v>0</v>
      </c>
      <c r="H15" s="140" t="n">
        <f aca="false">'Top Pages'!K42</f>
        <v>0</v>
      </c>
      <c r="I15" s="140" t="n">
        <f aca="false">'Top Pages'!K47</f>
        <v>0</v>
      </c>
      <c r="J15" s="140" t="n">
        <f aca="false">'Top Pages'!K32</f>
        <v>0</v>
      </c>
      <c r="K15" s="140" t="n">
        <v>0</v>
      </c>
      <c r="L15" s="140" t="n">
        <f aca="false">B15+C15+D15+E15+F15</f>
        <v>0</v>
      </c>
      <c r="M15" s="140"/>
      <c r="N15" s="141"/>
      <c r="O15" s="140"/>
      <c r="P15" s="140"/>
    </row>
    <row r="16" customFormat="false" ht="12.75" hidden="false" customHeight="false" outlineLevel="0" collapsed="false">
      <c r="A16" s="101" t="s">
        <v>275</v>
      </c>
      <c r="B16" s="140" t="n">
        <f aca="false">'Top Pages'!$L$3</f>
        <v>0</v>
      </c>
      <c r="C16" s="140" t="n">
        <f aca="false">'Top Pages'!$L$8</f>
        <v>0</v>
      </c>
      <c r="D16" s="140" t="n">
        <f aca="false">'Top Pages'!L$17</f>
        <v>0</v>
      </c>
      <c r="E16" s="140" t="n">
        <f aca="false">'Top Pages'!L$12</f>
        <v>0</v>
      </c>
      <c r="F16" s="9" t="n">
        <f aca="false">N16</f>
        <v>0</v>
      </c>
      <c r="G16" s="140" t="n">
        <f aca="false">'Top Pages'!L37</f>
        <v>0</v>
      </c>
      <c r="H16" s="140" t="n">
        <f aca="false">'Top Pages'!L42</f>
        <v>0</v>
      </c>
      <c r="I16" s="140" t="n">
        <f aca="false">'Top Pages'!L47</f>
        <v>0</v>
      </c>
      <c r="J16" s="140" t="n">
        <f aca="false">'Top Pages'!L32</f>
        <v>0</v>
      </c>
      <c r="K16" s="140" t="n">
        <v>0</v>
      </c>
      <c r="L16" s="140" t="n">
        <f aca="false">B16+C16+D16+E16+F16</f>
        <v>0</v>
      </c>
      <c r="M16" s="140"/>
      <c r="N16" s="141"/>
      <c r="O16" s="140"/>
      <c r="P16" s="140"/>
    </row>
    <row r="17" customFormat="false" ht="12.75" hidden="false" customHeight="false" outlineLevel="0" collapsed="false">
      <c r="A17" s="101" t="s">
        <v>276</v>
      </c>
      <c r="B17" s="140" t="n">
        <f aca="false">'Top Pages'!$M$3</f>
        <v>0</v>
      </c>
      <c r="C17" s="140" t="n">
        <f aca="false">'Top Pages'!$M$8</f>
        <v>0</v>
      </c>
      <c r="D17" s="140" t="n">
        <f aca="false">'Top Pages'!M$17</f>
        <v>0</v>
      </c>
      <c r="E17" s="140" t="n">
        <f aca="false">'Top Pages'!M$12</f>
        <v>0</v>
      </c>
      <c r="F17" s="9" t="n">
        <f aca="false">N17</f>
        <v>0</v>
      </c>
      <c r="G17" s="140" t="n">
        <f aca="false">'Top Pages'!M37</f>
        <v>0</v>
      </c>
      <c r="H17" s="140" t="n">
        <f aca="false">'Top Pages'!M42</f>
        <v>0</v>
      </c>
      <c r="I17" s="140" t="n">
        <f aca="false">'Top Pages'!M47</f>
        <v>0</v>
      </c>
      <c r="J17" s="140" t="n">
        <f aca="false">'Top Pages'!M32</f>
        <v>0</v>
      </c>
      <c r="K17" s="140" t="n">
        <v>0</v>
      </c>
      <c r="L17" s="140" t="n">
        <f aca="false">B17+C17+D17+E17+F17</f>
        <v>0</v>
      </c>
      <c r="M17" s="140"/>
      <c r="N17" s="141"/>
      <c r="O17" s="140"/>
      <c r="P17" s="140"/>
    </row>
    <row r="18" customFormat="false" ht="12.75" hidden="false" customHeight="false" outlineLevel="0" collapsed="false">
      <c r="A18" s="101" t="s">
        <v>277</v>
      </c>
      <c r="B18" s="140" t="n">
        <f aca="false">'Top Pages'!$N$2+'Top Pages'!$N$3</f>
        <v>-146.1183</v>
      </c>
      <c r="C18" s="140" t="n">
        <f aca="false">'Top Pages'!$N$7+'Top Pages'!$N$8</f>
        <v>4273.3915</v>
      </c>
      <c r="D18" s="140" t="n">
        <f aca="false">'Top Pages'!N$17</f>
        <v>-3.6009</v>
      </c>
      <c r="E18" s="140" t="n">
        <f aca="false">'Top Pages'!N$12</f>
        <v>0</v>
      </c>
      <c r="F18" s="9" t="n">
        <f aca="false">N18</f>
        <v>0</v>
      </c>
      <c r="G18" s="140" t="n">
        <f aca="false">'Top Pages'!N37</f>
        <v>0</v>
      </c>
      <c r="H18" s="140" t="n">
        <f aca="false">'Top Pages'!N42</f>
        <v>0</v>
      </c>
      <c r="I18" s="140" t="n">
        <f aca="false">'Top Pages'!N47</f>
        <v>0</v>
      </c>
      <c r="J18" s="140" t="n">
        <f aca="false">'Top Pages'!N32</f>
        <v>0</v>
      </c>
      <c r="K18" s="140" t="n">
        <v>0</v>
      </c>
      <c r="L18" s="140" t="n">
        <f aca="false">B18+C18+D18+E18+F18</f>
        <v>4123.6723</v>
      </c>
      <c r="M18" s="140"/>
      <c r="N18" s="141"/>
      <c r="O18" s="140"/>
      <c r="P18" s="140"/>
    </row>
    <row r="19" customFormat="false" ht="12.75" hidden="false" customHeight="false" outlineLevel="0" collapsed="false">
      <c r="A19" s="101" t="s">
        <v>278</v>
      </c>
      <c r="B19" s="140" t="n">
        <f aca="false">'Top Pages'!$O$2+'Top Pages'!$O$3</f>
        <v>-1503.2943</v>
      </c>
      <c r="C19" s="140" t="n">
        <f aca="false">'Top Pages'!$O$7+'Top Pages'!$O$8</f>
        <v>11320.6969</v>
      </c>
      <c r="D19" s="140" t="n">
        <f aca="false">'Top Pages'!O$17-5</f>
        <v>-21.7</v>
      </c>
      <c r="E19" s="140" t="n">
        <f aca="false">'Top Pages'!O$12</f>
        <v>0</v>
      </c>
      <c r="F19" s="9" t="n">
        <f aca="false">N19</f>
        <v>0</v>
      </c>
      <c r="G19" s="140" t="n">
        <f aca="false">'Top Pages'!O37</f>
        <v>0</v>
      </c>
      <c r="H19" s="140" t="n">
        <f aca="false">'Top Pages'!O42</f>
        <v>0</v>
      </c>
      <c r="I19" s="140" t="n">
        <f aca="false">'Top Pages'!O47</f>
        <v>0</v>
      </c>
      <c r="J19" s="140" t="n">
        <f aca="false">'Top Pages'!O32</f>
        <v>0</v>
      </c>
      <c r="K19" s="140" t="n">
        <v>0</v>
      </c>
      <c r="L19" s="140" t="n">
        <f aca="false">B19+C19+D19+E19+F19</f>
        <v>9795.7026</v>
      </c>
      <c r="M19" s="140"/>
      <c r="N19" s="141"/>
      <c r="O19" s="140"/>
      <c r="P19" s="140"/>
    </row>
    <row r="20" customFormat="false" ht="12.75" hidden="false" customHeight="false" outlineLevel="0" collapsed="false">
      <c r="A20" s="101" t="s">
        <v>279</v>
      </c>
      <c r="B20" s="140" t="n">
        <v>0</v>
      </c>
      <c r="C20" s="140" t="n">
        <v>-12124</v>
      </c>
      <c r="D20" s="140" t="n">
        <v>0</v>
      </c>
      <c r="E20" s="140" t="n">
        <v>0</v>
      </c>
      <c r="F20" s="9" t="n">
        <v>0</v>
      </c>
      <c r="G20" s="140" t="n">
        <v>0</v>
      </c>
      <c r="H20" s="140" t="n">
        <v>0</v>
      </c>
      <c r="I20" s="140" t="n">
        <v>0</v>
      </c>
      <c r="J20" s="140" t="n">
        <v>0</v>
      </c>
      <c r="K20" s="140" t="n">
        <v>0</v>
      </c>
      <c r="L20" s="140" t="n">
        <f aca="false">B20+C20+D20+E20+F20</f>
        <v>-12124</v>
      </c>
      <c r="M20" s="140"/>
      <c r="N20" s="141"/>
      <c r="O20" s="140"/>
      <c r="P20" s="140"/>
    </row>
    <row r="21" customFormat="false" ht="12.75" hidden="false" customHeight="false" outlineLevel="0" collapsed="false">
      <c r="A21" s="101" t="s">
        <v>280</v>
      </c>
      <c r="B21" s="140" t="n">
        <f aca="false">'Top Pages'!Q2</f>
        <v>0</v>
      </c>
      <c r="C21" s="140" t="n">
        <f aca="false">'Top Pages'!Q7</f>
        <v>0</v>
      </c>
      <c r="D21" s="140" t="n">
        <f aca="false">'Top Pages'!Q17</f>
        <v>0</v>
      </c>
      <c r="E21" s="140" t="n">
        <v>0</v>
      </c>
      <c r="F21" s="9" t="n">
        <f aca="false">N21</f>
        <v>0</v>
      </c>
      <c r="G21" s="140" t="n">
        <v>0</v>
      </c>
      <c r="H21" s="140" t="n">
        <v>0</v>
      </c>
      <c r="I21" s="140" t="n">
        <v>0</v>
      </c>
      <c r="J21" s="140" t="n">
        <v>0</v>
      </c>
      <c r="K21" s="140" t="n">
        <v>0</v>
      </c>
      <c r="L21" s="140" t="n">
        <f aca="false">B21+C21+D21+E21+F21</f>
        <v>0</v>
      </c>
      <c r="M21" s="140"/>
      <c r="N21" s="141"/>
      <c r="O21" s="140"/>
      <c r="P21" s="140" t="s">
        <v>14</v>
      </c>
    </row>
    <row r="22" customFormat="false" ht="12.75" hidden="false" customHeight="false" outlineLevel="0" collapsed="false">
      <c r="A22" s="101" t="s">
        <v>281</v>
      </c>
      <c r="B22" s="140" t="n">
        <f aca="false">'Top Pages'!R$2</f>
        <v>8.3221</v>
      </c>
      <c r="C22" s="140" t="n">
        <f aca="false">'Top Pages'!R7</f>
        <v>-447.7791</v>
      </c>
      <c r="D22" s="140" t="n">
        <f aca="false">'Top Pages'!R17+5</f>
        <v>5.0455</v>
      </c>
      <c r="E22" s="140" t="n">
        <f aca="false">'Top Pages'!R$12</f>
        <v>0</v>
      </c>
      <c r="F22" s="9" t="n">
        <f aca="false">N22</f>
        <v>0</v>
      </c>
      <c r="G22" s="140" t="n">
        <f aca="false">'Top Pages'!R37</f>
        <v>0</v>
      </c>
      <c r="H22" s="140" t="n">
        <f aca="false">'Top Pages'!R42</f>
        <v>0</v>
      </c>
      <c r="I22" s="140" t="n">
        <f aca="false">'Top Pages'!R47</f>
        <v>0</v>
      </c>
      <c r="J22" s="140" t="n">
        <f aca="false">'Top Pages'!R32</f>
        <v>0</v>
      </c>
      <c r="K22" s="140" t="n">
        <v>0</v>
      </c>
      <c r="L22" s="140" t="n">
        <f aca="false">B22+C22+D22+E22+F22</f>
        <v>-434.4115</v>
      </c>
      <c r="M22" s="140"/>
      <c r="N22" s="141"/>
      <c r="O22" s="140"/>
      <c r="P22" s="140"/>
    </row>
    <row r="23" customFormat="false" ht="12.75" hidden="false" customHeight="false" outlineLevel="0" collapsed="false">
      <c r="A23" s="101" t="s">
        <v>282</v>
      </c>
      <c r="B23" s="140" t="n">
        <v>0</v>
      </c>
      <c r="C23" s="140" t="n">
        <v>0</v>
      </c>
      <c r="D23" s="140" t="n">
        <v>0</v>
      </c>
      <c r="E23" s="140" t="n">
        <v>0</v>
      </c>
      <c r="F23" s="9" t="n">
        <v>0</v>
      </c>
      <c r="G23" s="140" t="n">
        <v>0</v>
      </c>
      <c r="H23" s="140" t="n">
        <v>0</v>
      </c>
      <c r="I23" s="140" t="n">
        <v>0</v>
      </c>
      <c r="J23" s="140" t="n">
        <v>0</v>
      </c>
      <c r="K23" s="140" t="n">
        <v>0</v>
      </c>
      <c r="L23" s="140" t="n">
        <f aca="false">B23+C23+D23+E23+F23</f>
        <v>0</v>
      </c>
      <c r="M23" s="140"/>
      <c r="N23" s="141"/>
      <c r="O23" s="140"/>
      <c r="P23" s="140"/>
    </row>
    <row r="24" customFormat="false" ht="14.25" hidden="false" customHeight="true" outlineLevel="0" collapsed="false">
      <c r="A24" s="101" t="s">
        <v>283</v>
      </c>
      <c r="B24" s="140" t="n">
        <v>0</v>
      </c>
      <c r="C24" s="140" t="n">
        <v>0</v>
      </c>
      <c r="D24" s="140" t="n">
        <v>0</v>
      </c>
      <c r="E24" s="140" t="n">
        <v>0</v>
      </c>
      <c r="F24" s="9" t="n">
        <v>0</v>
      </c>
      <c r="G24" s="140" t="n">
        <v>0</v>
      </c>
      <c r="H24" s="140" t="n">
        <v>0</v>
      </c>
      <c r="I24" s="140" t="n">
        <v>0</v>
      </c>
      <c r="J24" s="140" t="n">
        <v>0</v>
      </c>
      <c r="K24" s="140" t="n">
        <v>0</v>
      </c>
      <c r="L24" s="140" t="n">
        <f aca="false">B24+C24+D24+E24+F24</f>
        <v>0</v>
      </c>
      <c r="M24" s="140"/>
      <c r="N24" s="141"/>
      <c r="O24" s="140"/>
      <c r="P24" s="10"/>
    </row>
    <row r="25" customFormat="false" ht="12.75" hidden="false" customHeight="false" outlineLevel="0" collapsed="false">
      <c r="A25" s="101" t="s">
        <v>174</v>
      </c>
      <c r="B25" s="102" t="n">
        <f aca="false">SUM(B11:B24)</f>
        <v>78410.5177</v>
      </c>
      <c r="C25" s="102" t="n">
        <f aca="false">SUM(C11:C24)</f>
        <v>-2404638.3024</v>
      </c>
      <c r="D25" s="102" t="n">
        <f aca="false">SUM(D11:D24)</f>
        <v>-49820.2554</v>
      </c>
      <c r="E25" s="102" t="n">
        <f aca="false">SUM(E11:E24)</f>
        <v>0</v>
      </c>
      <c r="F25" s="9" t="n">
        <f aca="false">SUM(F11:F24)+N25</f>
        <v>0</v>
      </c>
      <c r="G25" s="102" t="n">
        <f aca="false">SUM(G11:G24)</f>
        <v>0</v>
      </c>
      <c r="H25" s="102" t="n">
        <f aca="false">SUM(H11:H24)</f>
        <v>0</v>
      </c>
      <c r="I25" s="102" t="n">
        <f aca="false">SUM(I11:I24)</f>
        <v>0</v>
      </c>
      <c r="J25" s="102" t="n">
        <f aca="false">SUM(J11:J24)</f>
        <v>0</v>
      </c>
      <c r="K25" s="102" t="n">
        <f aca="false">SUM(K11:K24)</f>
        <v>0</v>
      </c>
      <c r="L25" s="140" t="n">
        <f aca="false">B25+C25+D25+E25+F25</f>
        <v>-2376048.0401</v>
      </c>
      <c r="M25" s="102"/>
      <c r="N25" s="147"/>
      <c r="O25" s="102"/>
      <c r="P25" s="102"/>
      <c r="Q25" s="101"/>
      <c r="R25" s="101"/>
      <c r="S25" s="101"/>
      <c r="T25" s="101"/>
      <c r="U25" s="101"/>
      <c r="V25" s="101"/>
      <c r="W25" s="101"/>
      <c r="X25" s="101"/>
      <c r="Y25" s="101"/>
      <c r="Z25" s="101"/>
      <c r="AA25" s="101"/>
      <c r="AB25" s="101"/>
      <c r="AC25" s="101"/>
      <c r="AD25" s="101"/>
      <c r="AE25" s="101"/>
      <c r="AF25" s="101"/>
      <c r="AG25" s="101"/>
      <c r="AH25" s="101"/>
      <c r="AI25" s="101"/>
      <c r="AJ25" s="101"/>
      <c r="AK25" s="101"/>
      <c r="AL25" s="101"/>
      <c r="AM25" s="101"/>
      <c r="AN25" s="101"/>
      <c r="AO25" s="101"/>
      <c r="AP25" s="101"/>
      <c r="AQ25" s="101"/>
      <c r="AR25" s="101"/>
      <c r="AS25" s="101"/>
      <c r="AT25" s="101"/>
      <c r="AU25" s="101"/>
      <c r="AV25" s="101"/>
      <c r="AW25" s="101"/>
      <c r="AX25" s="101"/>
      <c r="AY25" s="101"/>
      <c r="AZ25" s="101"/>
      <c r="BA25" s="101"/>
      <c r="BB25" s="101"/>
      <c r="BC25" s="101"/>
      <c r="BD25" s="101"/>
      <c r="BE25" s="101"/>
      <c r="BF25" s="101"/>
      <c r="BG25" s="101"/>
      <c r="BH25" s="101"/>
      <c r="BI25" s="101"/>
      <c r="BJ25" s="101"/>
      <c r="BK25" s="101"/>
      <c r="BL25" s="101"/>
      <c r="BM25" s="101"/>
      <c r="BN25" s="101"/>
      <c r="BO25" s="101"/>
      <c r="BP25" s="101"/>
      <c r="BQ25" s="101"/>
      <c r="BR25" s="101"/>
      <c r="BS25" s="101"/>
      <c r="BT25" s="101"/>
      <c r="BU25" s="101"/>
      <c r="BV25" s="101"/>
      <c r="BW25" s="101"/>
      <c r="BX25" s="101"/>
      <c r="BY25" s="101"/>
      <c r="BZ25" s="101"/>
      <c r="CA25" s="101"/>
      <c r="CB25" s="101"/>
      <c r="CC25" s="101"/>
      <c r="CD25" s="101"/>
      <c r="CE25" s="101"/>
      <c r="CF25" s="101"/>
      <c r="CG25" s="101"/>
      <c r="CH25" s="101"/>
      <c r="CI25" s="101"/>
      <c r="CJ25" s="101"/>
      <c r="CK25" s="101"/>
      <c r="CL25" s="101"/>
      <c r="CM25" s="101"/>
      <c r="CN25" s="101"/>
      <c r="CO25" s="101"/>
      <c r="CP25" s="101"/>
      <c r="CQ25" s="101"/>
      <c r="CR25" s="101"/>
      <c r="CS25" s="101"/>
      <c r="CT25" s="101"/>
      <c r="CU25" s="101"/>
      <c r="CV25" s="101"/>
      <c r="CW25" s="101"/>
      <c r="CX25" s="101"/>
      <c r="CY25" s="101"/>
      <c r="CZ25" s="101"/>
      <c r="DA25" s="101"/>
      <c r="DB25" s="101"/>
      <c r="DC25" s="101"/>
      <c r="DD25" s="101"/>
      <c r="DE25" s="101"/>
      <c r="DF25" s="101"/>
      <c r="DG25" s="101"/>
      <c r="DH25" s="101"/>
      <c r="DI25" s="101"/>
      <c r="DJ25" s="101"/>
      <c r="DK25" s="101"/>
      <c r="DL25" s="101"/>
      <c r="DM25" s="101"/>
      <c r="DN25" s="101"/>
      <c r="DO25" s="101"/>
      <c r="DP25" s="101"/>
      <c r="DQ25" s="101"/>
      <c r="DR25" s="101"/>
      <c r="DS25" s="101"/>
      <c r="DT25" s="101"/>
      <c r="DU25" s="101"/>
      <c r="DV25" s="101"/>
      <c r="DW25" s="101"/>
      <c r="DX25" s="101"/>
      <c r="DY25" s="101"/>
      <c r="DZ25" s="101"/>
      <c r="EA25" s="101"/>
      <c r="EB25" s="101"/>
      <c r="EC25" s="101"/>
      <c r="ED25" s="101"/>
      <c r="EE25" s="101"/>
      <c r="EF25" s="101"/>
      <c r="EG25" s="101"/>
      <c r="EH25" s="101"/>
      <c r="EI25" s="101"/>
      <c r="EJ25" s="101"/>
      <c r="EK25" s="101"/>
      <c r="EL25" s="101"/>
      <c r="EM25" s="101"/>
      <c r="EN25" s="101"/>
      <c r="EO25" s="101"/>
      <c r="EP25" s="101"/>
      <c r="EQ25" s="101"/>
      <c r="ER25" s="101"/>
      <c r="ES25" s="101"/>
      <c r="ET25" s="101"/>
      <c r="EU25" s="101"/>
      <c r="EV25" s="101"/>
      <c r="EW25" s="101"/>
      <c r="EX25" s="101"/>
      <c r="EY25" s="101"/>
      <c r="EZ25" s="101"/>
      <c r="FA25" s="101"/>
      <c r="FB25" s="101"/>
      <c r="FC25" s="101"/>
      <c r="FD25" s="101"/>
      <c r="FE25" s="101"/>
      <c r="FF25" s="101"/>
      <c r="FG25" s="101"/>
      <c r="FH25" s="101"/>
      <c r="FI25" s="101"/>
      <c r="FJ25" s="101"/>
      <c r="FK25" s="101"/>
      <c r="FL25" s="101"/>
      <c r="FM25" s="101"/>
      <c r="FN25" s="101"/>
      <c r="FO25" s="101"/>
      <c r="FP25" s="101"/>
      <c r="FQ25" s="101"/>
      <c r="FR25" s="101"/>
      <c r="FS25" s="101"/>
      <c r="FT25" s="101"/>
      <c r="FU25" s="101"/>
      <c r="FV25" s="101"/>
      <c r="FW25" s="101"/>
      <c r="FX25" s="101"/>
      <c r="FY25" s="101"/>
      <c r="FZ25" s="101"/>
      <c r="GA25" s="101"/>
      <c r="GB25" s="101"/>
      <c r="GC25" s="101"/>
      <c r="GD25" s="101"/>
      <c r="GE25" s="101"/>
      <c r="GF25" s="101"/>
      <c r="GG25" s="101"/>
      <c r="GH25" s="101"/>
      <c r="GI25" s="101"/>
      <c r="GJ25" s="101"/>
      <c r="GK25" s="101"/>
      <c r="GL25" s="101"/>
      <c r="GM25" s="101"/>
      <c r="GN25" s="101"/>
      <c r="GO25" s="101"/>
      <c r="GP25" s="101"/>
      <c r="GQ25" s="101"/>
      <c r="GR25" s="101"/>
      <c r="GS25" s="101"/>
      <c r="GT25" s="101"/>
      <c r="GU25" s="101"/>
      <c r="GV25" s="101"/>
      <c r="GW25" s="101"/>
      <c r="GX25" s="101"/>
      <c r="GY25" s="101"/>
      <c r="GZ25" s="101"/>
      <c r="HA25" s="101"/>
      <c r="HB25" s="101"/>
      <c r="HC25" s="101"/>
      <c r="HD25" s="101"/>
      <c r="HE25" s="101"/>
      <c r="HF25" s="101"/>
      <c r="HG25" s="101"/>
      <c r="HH25" s="101"/>
      <c r="HI25" s="101"/>
      <c r="HJ25" s="101"/>
      <c r="HK25" s="101"/>
      <c r="HL25" s="101"/>
      <c r="HM25" s="101"/>
      <c r="HN25" s="101"/>
      <c r="HO25" s="101"/>
      <c r="HP25" s="101"/>
      <c r="HQ25" s="101"/>
      <c r="HR25" s="101"/>
      <c r="HS25" s="101"/>
      <c r="HT25" s="101"/>
      <c r="HU25" s="101"/>
      <c r="HV25" s="101"/>
      <c r="HW25" s="101"/>
      <c r="HX25" s="101"/>
      <c r="HY25" s="101"/>
      <c r="HZ25" s="101"/>
      <c r="IA25" s="101"/>
      <c r="IB25" s="101"/>
      <c r="IC25" s="101"/>
      <c r="ID25" s="101"/>
      <c r="IE25" s="101"/>
      <c r="IF25" s="101"/>
      <c r="IG25" s="101"/>
      <c r="IH25" s="101"/>
      <c r="II25" s="101"/>
      <c r="IJ25" s="101"/>
      <c r="IK25" s="101"/>
      <c r="IL25" s="101"/>
      <c r="IM25" s="101"/>
      <c r="IN25" s="101"/>
      <c r="IO25" s="101"/>
      <c r="IP25" s="101"/>
      <c r="IQ25" s="101"/>
      <c r="IR25" s="101"/>
      <c r="IS25" s="101"/>
      <c r="IT25" s="101"/>
      <c r="IU25" s="101"/>
      <c r="IV25" s="101"/>
      <c r="IW25" s="101"/>
    </row>
    <row r="26" customFormat="false" ht="12.75" hidden="false" customHeight="false" outlineLevel="0" collapsed="false">
      <c r="L26" s="140" t="n">
        <f aca="false">B26+C26+D26+E26+F26</f>
        <v>0</v>
      </c>
    </row>
    <row r="27" customFormat="false" ht="12.75" hidden="false" customHeight="false" outlineLevel="0" collapsed="false">
      <c r="A27" s="101" t="s">
        <v>284</v>
      </c>
      <c r="B27" s="140" t="n">
        <v>0</v>
      </c>
      <c r="C27" s="140" t="n">
        <v>0</v>
      </c>
      <c r="D27" s="140" t="n">
        <v>0</v>
      </c>
      <c r="E27" s="140" t="n">
        <v>0</v>
      </c>
      <c r="F27" s="140" t="n">
        <v>0</v>
      </c>
      <c r="G27" s="140" t="n">
        <v>0</v>
      </c>
      <c r="H27" s="140" t="n">
        <v>0</v>
      </c>
      <c r="I27" s="140" t="n">
        <v>0</v>
      </c>
      <c r="J27" s="140" t="n">
        <v>0</v>
      </c>
      <c r="K27" s="140" t="n">
        <v>0</v>
      </c>
      <c r="L27" s="140" t="n">
        <f aca="false">B27+C27+D27+E27+F27</f>
        <v>0</v>
      </c>
      <c r="M27" s="140"/>
      <c r="N27" s="140"/>
      <c r="O27" s="140"/>
      <c r="P27" s="148"/>
      <c r="Q27" s="10"/>
    </row>
    <row r="28" customFormat="false" ht="12.75" hidden="false" customHeight="false" outlineLevel="0" collapsed="false">
      <c r="A28" s="101" t="s">
        <v>285</v>
      </c>
      <c r="B28" s="140" t="n">
        <v>0</v>
      </c>
      <c r="C28" s="140" t="n">
        <v>0</v>
      </c>
      <c r="D28" s="140" t="n">
        <v>0</v>
      </c>
      <c r="E28" s="140" t="n">
        <v>0</v>
      </c>
      <c r="F28" s="140" t="n">
        <v>0</v>
      </c>
      <c r="G28" s="140" t="n">
        <v>0</v>
      </c>
      <c r="H28" s="140" t="n">
        <v>0</v>
      </c>
      <c r="I28" s="140" t="n">
        <v>0</v>
      </c>
      <c r="J28" s="140" t="n">
        <v>0</v>
      </c>
      <c r="K28" s="140" t="n">
        <v>0</v>
      </c>
      <c r="L28" s="140" t="n">
        <f aca="false">B28+C28+D28+E28+F28</f>
        <v>0</v>
      </c>
      <c r="M28" s="10"/>
      <c r="N28" s="140"/>
      <c r="O28" s="140"/>
      <c r="P28" s="148"/>
      <c r="Q28" s="10"/>
    </row>
    <row r="29" customFormat="false" ht="12.75" hidden="false" customHeight="false" outlineLevel="0" collapsed="false">
      <c r="A29" s="101" t="s">
        <v>267</v>
      </c>
      <c r="B29" s="140" t="n">
        <v>0</v>
      </c>
      <c r="C29" s="140" t="n">
        <v>0</v>
      </c>
      <c r="D29" s="140" t="n">
        <v>0</v>
      </c>
      <c r="E29" s="140" t="n">
        <v>0</v>
      </c>
      <c r="F29" s="140" t="n">
        <v>0</v>
      </c>
      <c r="G29" s="140" t="n">
        <v>0</v>
      </c>
      <c r="H29" s="140" t="n">
        <v>0</v>
      </c>
      <c r="I29" s="140" t="n">
        <v>0</v>
      </c>
      <c r="J29" s="140" t="n">
        <v>0</v>
      </c>
      <c r="K29" s="140" t="n">
        <v>0</v>
      </c>
      <c r="L29" s="140" t="n">
        <f aca="false">B29+C29+D29+E29+F29</f>
        <v>0</v>
      </c>
      <c r="M29" s="10"/>
      <c r="N29" s="140"/>
      <c r="O29" s="140"/>
      <c r="P29" s="148"/>
      <c r="Q29" s="10"/>
    </row>
    <row r="30" customFormat="false" ht="12.75" hidden="false" customHeight="false" outlineLevel="0" collapsed="false">
      <c r="A30" s="101" t="s">
        <v>286</v>
      </c>
      <c r="B30" s="140" t="n">
        <v>0</v>
      </c>
      <c r="C30" s="140" t="n">
        <v>0</v>
      </c>
      <c r="D30" s="140" t="n">
        <v>0</v>
      </c>
      <c r="E30" s="140" t="n">
        <v>0</v>
      </c>
      <c r="F30" s="140" t="n">
        <v>0</v>
      </c>
      <c r="G30" s="140" t="n">
        <v>0</v>
      </c>
      <c r="H30" s="140" t="n">
        <v>0</v>
      </c>
      <c r="I30" s="140" t="n">
        <v>0</v>
      </c>
      <c r="J30" s="140" t="n">
        <v>0</v>
      </c>
      <c r="K30" s="140" t="n">
        <v>0</v>
      </c>
      <c r="L30" s="140" t="n">
        <f aca="false">B30+C30+D30+E30+F30</f>
        <v>0</v>
      </c>
      <c r="M30" s="10"/>
      <c r="N30" s="140"/>
      <c r="O30" s="140"/>
      <c r="P30" s="10"/>
      <c r="Q30" s="10"/>
    </row>
    <row r="31" customFormat="false" ht="12.75" hidden="false" customHeight="false" outlineLevel="0" collapsed="false">
      <c r="L31" s="140" t="n">
        <f aca="false">B31+C31+D31+E31+F31</f>
        <v>0</v>
      </c>
      <c r="O31" s="10"/>
    </row>
    <row r="32" customFormat="false" ht="12.75" hidden="false" customHeight="false" outlineLevel="0" collapsed="false">
      <c r="A32" s="101" t="s">
        <v>287</v>
      </c>
      <c r="B32" s="140" t="n">
        <f aca="false">'Top Pages'!$H$2+'Top Pages'!$H$3</f>
        <v>-176.77514359</v>
      </c>
      <c r="C32" s="140" t="n">
        <f aca="false">'Top Pages'!$H$7+'Top Pages'!$H$8</f>
        <v>-419.83681715</v>
      </c>
      <c r="D32" s="140" t="n">
        <f aca="false">'Top Pages'!H27</f>
        <v>0</v>
      </c>
      <c r="E32" s="140" t="n">
        <f aca="false">'Top Pages'!H12</f>
        <v>0</v>
      </c>
      <c r="F32" s="140" t="n">
        <v>0</v>
      </c>
      <c r="G32" s="140" t="n">
        <f aca="false">'Top Pages'!H37</f>
        <v>0</v>
      </c>
      <c r="H32" s="140" t="n">
        <f aca="false">'Top Pages'!H42</f>
        <v>0</v>
      </c>
      <c r="I32" s="140" t="n">
        <f aca="false">'Top Pages'!H47</f>
        <v>0</v>
      </c>
      <c r="J32" s="140" t="n">
        <f aca="false">'Top Pages'!H32</f>
        <v>0</v>
      </c>
      <c r="K32" s="140" t="n">
        <v>0</v>
      </c>
      <c r="L32" s="140" t="n">
        <f aca="false">B32+C32+D32+E32+F32</f>
        <v>-596.61196074</v>
      </c>
      <c r="M32" s="140"/>
      <c r="N32" s="140"/>
      <c r="O32" s="140"/>
      <c r="P32" s="140"/>
    </row>
    <row r="33" customFormat="false" ht="12.75" hidden="false" customHeight="false" outlineLevel="0" collapsed="false">
      <c r="A33" s="149"/>
      <c r="C33" s="140"/>
      <c r="F33" s="140"/>
    </row>
    <row r="34" customFormat="false" ht="12.75" hidden="false" customHeight="false" outlineLevel="0" collapsed="false">
      <c r="A34" s="101" t="s">
        <v>288</v>
      </c>
      <c r="B34" s="140" t="n">
        <f aca="false">+B35-B51</f>
        <v>0</v>
      </c>
      <c r="C34" s="140" t="n">
        <f aca="false">+C35-C51</f>
        <v>0</v>
      </c>
      <c r="D34" s="10"/>
      <c r="E34" s="140" t="n">
        <f aca="false">+E35-E51</f>
        <v>0</v>
      </c>
      <c r="F34" s="10"/>
      <c r="G34" s="10"/>
      <c r="H34" s="10"/>
      <c r="I34" s="10"/>
      <c r="J34" s="10"/>
      <c r="K34" s="10"/>
      <c r="L34" s="10"/>
      <c r="M34" s="10"/>
      <c r="O34" s="10"/>
      <c r="P34" s="10"/>
    </row>
    <row r="35" customFormat="false" ht="12.75" hidden="false" customHeight="false" outlineLevel="0" collapsed="false">
      <c r="A35" s="101" t="s">
        <v>289</v>
      </c>
      <c r="B35" s="10" t="n">
        <v>0</v>
      </c>
      <c r="C35" s="150" t="n">
        <v>0</v>
      </c>
      <c r="D35" s="10"/>
      <c r="E35" s="150" t="n">
        <v>0</v>
      </c>
      <c r="F35" s="151" t="s">
        <v>290</v>
      </c>
      <c r="H35" s="10"/>
      <c r="I35" s="10"/>
      <c r="J35" s="10"/>
      <c r="K35" s="10"/>
      <c r="L35" s="10"/>
      <c r="M35" s="10"/>
      <c r="O35" s="10"/>
      <c r="P35" s="10"/>
    </row>
    <row r="36" customFormat="false" ht="12.75" hidden="false" customHeight="false" outlineLevel="0" collapsed="false">
      <c r="A36" s="101" t="s">
        <v>291</v>
      </c>
      <c r="B36" s="10" t="n">
        <f aca="false">+B35-'Roll-1'!E24</f>
        <v>0</v>
      </c>
      <c r="C36" s="10" t="n">
        <f aca="false">+C35-'Roll-2'!E24</f>
        <v>0</v>
      </c>
      <c r="E36" s="102" t="n">
        <f aca="false">+E35-'Roll-4'!E24</f>
        <v>0</v>
      </c>
      <c r="P36" s="10"/>
    </row>
    <row r="37" customFormat="false" ht="12.75" hidden="false" customHeight="false" outlineLevel="0" collapsed="false">
      <c r="A37" s="152"/>
      <c r="B37" s="87"/>
      <c r="C37" s="153"/>
      <c r="E37" s="9"/>
      <c r="F37" s="0"/>
      <c r="G37" s="87"/>
      <c r="H37" s="87"/>
      <c r="I37" s="87"/>
      <c r="J37" s="87"/>
      <c r="K37" s="87"/>
      <c r="L37" s="87"/>
      <c r="M37" s="87"/>
      <c r="N37" s="87"/>
      <c r="O37" s="87"/>
      <c r="P37" s="87"/>
    </row>
    <row r="38" customFormat="false" ht="12.75" hidden="false" customHeight="false" outlineLevel="0" collapsed="false">
      <c r="C38" s="153"/>
      <c r="E38" s="10"/>
      <c r="F38" s="154"/>
      <c r="O38" s="10"/>
    </row>
    <row r="39" customFormat="false" ht="12.75" hidden="false" customHeight="false" outlineLevel="0" collapsed="false">
      <c r="C39" s="153"/>
    </row>
    <row r="40" customFormat="false" ht="12.75" hidden="false" customHeight="false" outlineLevel="0" collapsed="false">
      <c r="C40" s="61"/>
    </row>
    <row r="41" customFormat="false" ht="12.75" hidden="false" customHeight="false" outlineLevel="0" collapsed="false">
      <c r="A41" s="101" t="s">
        <v>292</v>
      </c>
      <c r="C41" s="61"/>
    </row>
    <row r="42" customFormat="false" ht="12.75" hidden="false" customHeight="false" outlineLevel="0" collapsed="false">
      <c r="A42" s="101" t="s">
        <v>268</v>
      </c>
      <c r="B42" s="10" t="n">
        <f aca="false">+B49+B10</f>
        <v>-11249394.9778</v>
      </c>
      <c r="C42" s="10" t="n">
        <f aca="false">+C49+C10</f>
        <v>96818290.277</v>
      </c>
      <c r="D42" s="10" t="n">
        <f aca="false">+D49+D10</f>
        <v>474594.9124</v>
      </c>
      <c r="E42" s="10" t="n">
        <f aca="false">+E49+E10</f>
        <v>0</v>
      </c>
      <c r="F42" s="10" t="n">
        <f aca="false">+F49+F10</f>
        <v>0</v>
      </c>
      <c r="G42" s="10" t="n">
        <f aca="false">+G49+G10</f>
        <v>0</v>
      </c>
      <c r="H42" s="10" t="n">
        <f aca="false">+H49+H10</f>
        <v>0</v>
      </c>
      <c r="I42" s="10" t="n">
        <f aca="false">+I49+I10</f>
        <v>0</v>
      </c>
      <c r="J42" s="10" t="n">
        <f aca="false">+J49+I10</f>
        <v>0</v>
      </c>
      <c r="K42" s="10" t="n">
        <v>0</v>
      </c>
      <c r="L42" s="155" t="n">
        <f aca="false">SUM(B42:K42)</f>
        <v>86043490.2116</v>
      </c>
    </row>
    <row r="43" customFormat="false" ht="12.75" hidden="false" customHeight="false" outlineLevel="0" collapsed="false">
      <c r="C43" s="61"/>
    </row>
    <row r="44" customFormat="false" ht="12.75" hidden="false" customHeight="false" outlineLevel="0" collapsed="false">
      <c r="A44" s="0"/>
      <c r="C44" s="61"/>
    </row>
    <row r="45" customFormat="false" ht="12.75" hidden="false" customHeight="false" outlineLevel="0" collapsed="false">
      <c r="C45" s="149"/>
    </row>
    <row r="46" customFormat="false" ht="12.75" hidden="false" customHeight="false" outlineLevel="0" collapsed="false">
      <c r="A46" s="101" t="s">
        <v>293</v>
      </c>
    </row>
    <row r="47" customFormat="false" ht="12.75" hidden="false" customHeight="false" outlineLevel="0" collapsed="false">
      <c r="A47" s="101" t="s">
        <v>265</v>
      </c>
      <c r="B47" s="140" t="n">
        <v>-11249394.9778</v>
      </c>
      <c r="C47" s="140" t="n">
        <v>96818290.277</v>
      </c>
      <c r="D47" s="140" t="n">
        <v>474594.9124</v>
      </c>
      <c r="E47" s="140" t="n">
        <v>0</v>
      </c>
      <c r="F47" s="140" t="n">
        <v>0</v>
      </c>
      <c r="G47" s="140" t="n">
        <v>0</v>
      </c>
      <c r="H47" s="140" t="n">
        <v>0</v>
      </c>
      <c r="I47" s="140" t="n">
        <v>0</v>
      </c>
      <c r="J47" s="140" t="n">
        <v>0</v>
      </c>
      <c r="K47" s="140" t="n">
        <v>0</v>
      </c>
      <c r="L47" s="155" t="n">
        <f aca="false">SUM(B47:K47)</f>
        <v>86043490.2116</v>
      </c>
    </row>
    <row r="48" customFormat="false" ht="12.75" hidden="false" customHeight="false" outlineLevel="0" collapsed="false">
      <c r="A48" s="101" t="s">
        <v>267</v>
      </c>
      <c r="B48" s="140" t="n">
        <v>0</v>
      </c>
      <c r="C48" s="140" t="n">
        <v>0</v>
      </c>
      <c r="D48" s="140" t="n">
        <v>0</v>
      </c>
      <c r="E48" s="140" t="n">
        <v>0</v>
      </c>
      <c r="F48" s="140" t="n">
        <v>0</v>
      </c>
      <c r="G48" s="140" t="n">
        <v>0</v>
      </c>
      <c r="H48" s="140" t="n">
        <v>0</v>
      </c>
      <c r="I48" s="140" t="n">
        <v>0</v>
      </c>
      <c r="J48" s="140" t="n">
        <v>0</v>
      </c>
      <c r="K48" s="140" t="n">
        <v>0</v>
      </c>
      <c r="L48" s="155" t="n">
        <f aca="false">SUM(B48:K48)</f>
        <v>0</v>
      </c>
    </row>
    <row r="49" customFormat="false" ht="12.75" hidden="false" customHeight="false" outlineLevel="0" collapsed="false">
      <c r="A49" s="101" t="s">
        <v>268</v>
      </c>
      <c r="B49" s="102" t="n">
        <f aca="false">SUM(B47:B48)</f>
        <v>-11249394.9778</v>
      </c>
      <c r="C49" s="102" t="n">
        <f aca="false">SUM(C47:C48)</f>
        <v>96818290.277</v>
      </c>
      <c r="D49" s="102" t="n">
        <f aca="false">SUM(D47:D48)</f>
        <v>474594.9124</v>
      </c>
      <c r="E49" s="102" t="n">
        <f aca="false">SUM(E47:E48)</f>
        <v>0</v>
      </c>
      <c r="F49" s="102" t="n">
        <f aca="false">SUM(F47:F48)</f>
        <v>0</v>
      </c>
      <c r="G49" s="102" t="n">
        <f aca="false">SUM(G47:G48)</f>
        <v>0</v>
      </c>
      <c r="H49" s="102" t="n">
        <f aca="false">SUM(H47:H48)</f>
        <v>0</v>
      </c>
      <c r="I49" s="102" t="n">
        <f aca="false">SUM(I47:I48)</f>
        <v>0</v>
      </c>
      <c r="J49" s="102" t="n">
        <f aca="false">SUM(J47:J48)</f>
        <v>0</v>
      </c>
      <c r="K49" s="102" t="n">
        <f aca="false">SUM(K47:K48)</f>
        <v>0</v>
      </c>
      <c r="L49" s="155" t="n">
        <f aca="false">SUM(B49:K49)</f>
        <v>86043490.2116</v>
      </c>
    </row>
    <row r="50" customFormat="false" ht="12.75" hidden="false" customHeight="false" outlineLevel="0" collapsed="false">
      <c r="C50" s="61"/>
    </row>
    <row r="51" customFormat="false" ht="12.75" hidden="false" customHeight="false" outlineLevel="0" collapsed="false">
      <c r="A51" s="101" t="s">
        <v>294</v>
      </c>
      <c r="B51" s="9" t="n">
        <v>0</v>
      </c>
      <c r="C51" s="150" t="n">
        <v>0</v>
      </c>
      <c r="D51" s="9"/>
      <c r="E51" s="156" t="n">
        <v>0</v>
      </c>
      <c r="F51" s="8" t="s">
        <v>290</v>
      </c>
      <c r="N51" s="8" t="s">
        <v>14</v>
      </c>
    </row>
    <row r="52" customFormat="false" ht="12.75" hidden="false" customHeight="false" outlineLevel="0" collapsed="false">
      <c r="C52" s="61"/>
    </row>
    <row r="53" customFormat="false" ht="12.75" hidden="false" customHeight="false" outlineLevel="0" collapsed="false">
      <c r="A53" s="101" t="s">
        <v>295</v>
      </c>
      <c r="C53" s="61"/>
    </row>
    <row r="54" customFormat="false" ht="12.75" hidden="false" customHeight="false" outlineLevel="0" collapsed="false">
      <c r="A54" s="101" t="s">
        <v>265</v>
      </c>
      <c r="B54" s="140" t="n">
        <f aca="false">'Top Pages'!$G$2</f>
        <v>-11249394.9778</v>
      </c>
      <c r="C54" s="140" t="n">
        <f aca="false">'Top Pages'!$G$7</f>
        <v>96756719.2516</v>
      </c>
      <c r="D54" s="140" t="n">
        <f aca="false">'Top Pages'!$G$17</f>
        <v>474594.9124</v>
      </c>
      <c r="E54" s="140" t="n">
        <f aca="false">'Top Pages'!G$12</f>
        <v>0</v>
      </c>
      <c r="F54" s="9" t="n">
        <v>0</v>
      </c>
      <c r="G54" s="140" t="n">
        <f aca="false">'Top Pages'!G37</f>
        <v>0</v>
      </c>
      <c r="H54" s="140" t="n">
        <f aca="false">'Top Pages'!G42</f>
        <v>0</v>
      </c>
      <c r="I54" s="140" t="n">
        <f aca="false">'Top Pages'!G47</f>
        <v>0</v>
      </c>
      <c r="J54" s="140" t="n">
        <f aca="false">'Top Pages'!G32</f>
        <v>0</v>
      </c>
      <c r="K54" s="9" t="n">
        <v>0</v>
      </c>
      <c r="L54" s="155" t="n">
        <f aca="false">SUM(B54:K54)</f>
        <v>85981919.1862</v>
      </c>
    </row>
    <row r="55" customFormat="false" ht="12.75" hidden="false" customHeight="false" outlineLevel="0" collapsed="false">
      <c r="A55" s="101" t="s">
        <v>267</v>
      </c>
      <c r="B55" s="140" t="n">
        <f aca="false">'Top Pages'!$G$3</f>
        <v>0</v>
      </c>
      <c r="C55" s="140" t="n">
        <f aca="false">'Top Pages'!$G$8</f>
        <v>0</v>
      </c>
      <c r="D55" s="140" t="n">
        <f aca="false">'Top Pages'!G$18</f>
        <v>0</v>
      </c>
      <c r="E55" s="140" t="n">
        <f aca="false">'Top Pages'!G$13</f>
        <v>0</v>
      </c>
      <c r="F55" s="140" t="n">
        <v>0</v>
      </c>
      <c r="G55" s="140" t="n">
        <f aca="false">'Top Pages'!G33</f>
        <v>0</v>
      </c>
      <c r="H55" s="140" t="n">
        <f aca="false">'Top Pages'!G38</f>
        <v>0</v>
      </c>
      <c r="I55" s="140" t="n">
        <v>0</v>
      </c>
      <c r="J55" s="140" t="n">
        <f aca="false">'Top Pages'!G33</f>
        <v>0</v>
      </c>
      <c r="K55" s="140" t="n">
        <v>0</v>
      </c>
      <c r="L55" s="155" t="n">
        <f aca="false">SUM(B55:K55)</f>
        <v>0</v>
      </c>
      <c r="N55" s="8" t="s">
        <v>14</v>
      </c>
    </row>
    <row r="56" customFormat="false" ht="12.75" hidden="false" customHeight="false" outlineLevel="0" collapsed="false">
      <c r="A56" s="101" t="s">
        <v>268</v>
      </c>
      <c r="B56" s="102" t="n">
        <f aca="false">SUM(B54:B55)</f>
        <v>-11249394.9778</v>
      </c>
      <c r="C56" s="102" t="n">
        <f aca="false">SUM(C54:C55)</f>
        <v>96756719.2516</v>
      </c>
      <c r="D56" s="102" t="n">
        <f aca="false">SUM(D54:D55)</f>
        <v>474594.9124</v>
      </c>
      <c r="E56" s="102" t="n">
        <f aca="false">SUM(E54:E55)</f>
        <v>0</v>
      </c>
      <c r="F56" s="102" t="n">
        <f aca="false">SUM(F54:F55)</f>
        <v>0</v>
      </c>
      <c r="G56" s="102" t="n">
        <f aca="false">SUM(G54:G55)</f>
        <v>0</v>
      </c>
      <c r="H56" s="102" t="n">
        <f aca="false">SUM(H54:H55)</f>
        <v>0</v>
      </c>
      <c r="I56" s="102" t="n">
        <f aca="false">SUM(I54:I55)</f>
        <v>0</v>
      </c>
      <c r="J56" s="102" t="n">
        <f aca="false">SUM(J54:J55)</f>
        <v>0</v>
      </c>
      <c r="K56" s="102" t="n">
        <f aca="false">SUM(K54:K55)</f>
        <v>0</v>
      </c>
      <c r="L56" s="155" t="n">
        <f aca="false">SUM(B56:K56)</f>
        <v>85981919.1862</v>
      </c>
    </row>
    <row r="61" customFormat="false" ht="15.75" hidden="false" customHeight="false" outlineLevel="0" collapsed="false">
      <c r="A61" s="157" t="s">
        <v>296</v>
      </c>
      <c r="B61" s="157"/>
      <c r="C61" s="157"/>
    </row>
    <row r="62" customFormat="false" ht="12.75" hidden="false" customHeight="false" outlineLevel="0" collapsed="false">
      <c r="A62" s="158" t="s">
        <v>297</v>
      </c>
      <c r="B62" s="159" t="s">
        <v>298</v>
      </c>
    </row>
    <row r="63" customFormat="false" ht="12.75" hidden="false" customHeight="false" outlineLevel="0" collapsed="false">
      <c r="A63" s="158" t="s">
        <v>299</v>
      </c>
      <c r="B63" s="160" t="s">
        <v>300</v>
      </c>
    </row>
    <row r="64" customFormat="false" ht="12.75" hidden="false" customHeight="false" outlineLevel="0" collapsed="false">
      <c r="A64" s="158" t="s">
        <v>301</v>
      </c>
      <c r="B64" s="159" t="s">
        <v>302</v>
      </c>
    </row>
    <row r="65" customFormat="false" ht="12.75" hidden="false" customHeight="false" outlineLevel="0" collapsed="false">
      <c r="A65" s="158" t="s">
        <v>303</v>
      </c>
      <c r="B65" s="1" t="s">
        <v>304</v>
      </c>
    </row>
    <row r="66" customFormat="false" ht="12.75" hidden="false" customHeight="false" outlineLevel="0" collapsed="false">
      <c r="A66" s="158" t="s">
        <v>305</v>
      </c>
      <c r="B66" s="1" t="s">
        <v>306</v>
      </c>
    </row>
  </sheetData>
  <mergeCells count="1">
    <mergeCell ref="A61:C61"/>
  </mergeCells>
  <printOptions headings="false" gridLines="false" gridLinesSet="true" horizontalCentered="true" verticalCentered="false"/>
  <pageMargins left="0.25" right="0.25" top="0.5" bottom="0.5"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drawing r:id="rId1"/>
  <legacyDrawing r:id="rId2"/>
  <mc:AlternateContent xmlns:mc="http://schemas.openxmlformats.org/markup-compatibility/2006">
    <mc:Choice Requires="x14">
      <controls>
        <mc:AlternateContent xmlns:mc="http://schemas.openxmlformats.org/markup-compatibility/2006">
          <mc:Choice Requires="x14">
            <control shapeId="1001" r:id="rId3" name="Button 1">
              <controlPr defaultSize="0" print="false" autoFill="0" autoPict="0">
                <anchor moveWithCells="true" sizeWithCells="false">
                  <from>
                    <xdr:col>0</xdr:col>
                    <xdr:colOff>614160</xdr:colOff>
                    <xdr:row>4</xdr:row>
                    <xdr:rowOff>114480</xdr:rowOff>
                  </from>
                  <to>
                    <xdr:col>1</xdr:col>
                    <xdr:colOff>720</xdr:colOff>
                    <xdr:row>6</xdr:row>
                    <xdr:rowOff>123840</xdr:rowOff>
                  </to>
                </anchor>
              </controlPr>
            </control>
          </mc:Choice>
        </mc:AlternateContent>
        <mc:AlternateContent xmlns:mc="http://schemas.openxmlformats.org/markup-compatibility/2006">
          <mc:Choice Requires="x14">
            <control shapeId="1002" r:id="rId4" name="Button 2">
              <controlPr defaultSize="0" print="false" autoFill="0" autoPict="0" macro="xls.Daily Macro.SetupNewDay">
                <anchor moveWithCells="true" sizeWithCells="false">
                  <from>
                    <xdr:col>0</xdr:col>
                    <xdr:colOff>614160</xdr:colOff>
                    <xdr:row>4</xdr:row>
                    <xdr:rowOff>114480</xdr:rowOff>
                  </from>
                  <to>
                    <xdr:col>1</xdr:col>
                    <xdr:colOff>720</xdr:colOff>
                    <xdr:row>6</xdr:row>
                    <xdr:rowOff>123840</xdr:rowOff>
                  </to>
                </anchor>
              </controlPr>
            </control>
          </mc:Choice>
        </mc:AlternateContent>
        <mc:AlternateContent xmlns:mc="http://schemas.openxmlformats.org/markup-compatibility/2006">
          <mc:Choice Requires="x14">
            <control shapeId="1003" r:id="rId5" name="Button 5">
              <controlPr defaultSize="0" print="false" autoFill="0" autoPict="0" macro="xls.Module1.TopPage">
                <anchor moveWithCells="true" sizeWithCells="false">
                  <from>
                    <xdr:col>0</xdr:col>
                    <xdr:colOff>704520</xdr:colOff>
                    <xdr:row>7</xdr:row>
                    <xdr:rowOff>56880</xdr:rowOff>
                  </from>
                  <to>
                    <xdr:col>1</xdr:col>
                    <xdr:colOff>-309600</xdr:colOff>
                    <xdr:row>8</xdr:row>
                    <xdr:rowOff>123840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S2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0" ySplit="510" topLeftCell="BM1" activePane="bottomLeft" state="split"/>
      <selection pane="topLeft" activeCell="A1" activeCellId="0" sqref="A1"/>
      <selection pane="bottomLeft" activeCell="E26" activeCellId="0" sqref="E26"/>
    </sheetView>
  </sheetViews>
  <sheetFormatPr defaultColWidth="9.0546875" defaultRowHeight="12.75" customHeight="true" zeroHeight="false" outlineLevelRow="0" outlineLevelCol="0"/>
  <cols>
    <col collapsed="false" customWidth="true" hidden="false" outlineLevel="0" max="1" min="1" style="0" width="13.85"/>
    <col collapsed="false" customWidth="true" hidden="false" outlineLevel="0" max="2" min="2" style="0" width="10.13"/>
    <col collapsed="false" customWidth="true" hidden="false" outlineLevel="0" max="4" min="4" style="161" width="9.41"/>
    <col collapsed="false" customWidth="true" hidden="false" outlineLevel="0" max="5" min="5" style="0" width="12.85"/>
    <col collapsed="false" customWidth="true" hidden="false" outlineLevel="0" max="6" min="6" style="162" width="11.99"/>
    <col collapsed="false" customWidth="true" hidden="false" outlineLevel="0" max="7" min="7" style="162" width="13.41"/>
    <col collapsed="false" customWidth="true" hidden="false" outlineLevel="0" max="8" min="8" style="162" width="8.41"/>
    <col collapsed="false" customWidth="true" hidden="false" outlineLevel="0" max="9" min="9" style="162" width="11.7"/>
    <col collapsed="false" customWidth="true" hidden="false" outlineLevel="0" max="10" min="10" style="162" width="12.14"/>
    <col collapsed="false" customWidth="true" hidden="false" outlineLevel="0" max="11" min="11" style="162" width="9.28"/>
    <col collapsed="false" customWidth="true" hidden="false" outlineLevel="0" max="12" min="12" style="162" width="8.85"/>
    <col collapsed="false" customWidth="true" hidden="false" outlineLevel="0" max="13" min="13" style="162" width="7.28"/>
    <col collapsed="false" customWidth="true" hidden="false" outlineLevel="0" max="14" min="14" style="162" width="8.14"/>
    <col collapsed="false" customWidth="true" hidden="false" outlineLevel="0" max="15" min="15" style="162" width="6.56"/>
    <col collapsed="false" customWidth="true" hidden="false" outlineLevel="0" max="16" min="16" style="162" width="12.28"/>
    <col collapsed="false" customWidth="true" hidden="false" outlineLevel="0" max="17" min="17" style="162" width="12.42"/>
    <col collapsed="false" customWidth="true" hidden="false" outlineLevel="0" max="18" min="18" style="162" width="11.13"/>
    <col collapsed="false" customWidth="true" hidden="false" outlineLevel="0" max="19" min="19" style="162" width="12.28"/>
  </cols>
  <sheetData>
    <row r="1" customFormat="false" ht="12.75" hidden="false" customHeight="false" outlineLevel="0" collapsed="false">
      <c r="C1" s="163" t="s">
        <v>307</v>
      </c>
      <c r="D1" s="164" t="s">
        <v>308</v>
      </c>
      <c r="E1" s="165" t="s">
        <v>309</v>
      </c>
      <c r="F1" s="166" t="s">
        <v>310</v>
      </c>
      <c r="G1" s="166" t="s">
        <v>311</v>
      </c>
      <c r="H1" s="167" t="s">
        <v>312</v>
      </c>
      <c r="I1" s="166" t="s">
        <v>272</v>
      </c>
      <c r="J1" s="166" t="s">
        <v>270</v>
      </c>
      <c r="K1" s="166" t="s">
        <v>274</v>
      </c>
      <c r="L1" s="166" t="s">
        <v>275</v>
      </c>
      <c r="M1" s="166" t="s">
        <v>276</v>
      </c>
      <c r="N1" s="166" t="s">
        <v>277</v>
      </c>
      <c r="O1" s="166" t="s">
        <v>278</v>
      </c>
      <c r="P1" s="166" t="s">
        <v>279</v>
      </c>
      <c r="Q1" s="166" t="s">
        <v>313</v>
      </c>
      <c r="R1" s="166" t="s">
        <v>281</v>
      </c>
      <c r="S1" s="166" t="s">
        <v>314</v>
      </c>
    </row>
    <row r="2" customFormat="false" ht="12.75" hidden="false" customHeight="false" outlineLevel="0" collapsed="false">
      <c r="C2" s="0" t="n">
        <v>1114561</v>
      </c>
      <c r="D2" s="161" t="n">
        <v>37005</v>
      </c>
      <c r="E2" s="0" t="s">
        <v>315</v>
      </c>
      <c r="F2" s="162" t="n">
        <v>-11170984.4601</v>
      </c>
      <c r="G2" s="162" t="n">
        <v>-11249394.9778</v>
      </c>
      <c r="H2" s="162" t="n">
        <v>-176.77514359</v>
      </c>
      <c r="I2" s="162" t="n">
        <v>24236.1491</v>
      </c>
      <c r="J2" s="162" t="n">
        <v>55815.4591</v>
      </c>
      <c r="K2" s="162" t="n">
        <v>0</v>
      </c>
      <c r="L2" s="162" t="n">
        <v>0</v>
      </c>
      <c r="M2" s="162" t="n">
        <v>0</v>
      </c>
      <c r="N2" s="162" t="n">
        <v>-146.1183</v>
      </c>
      <c r="O2" s="162" t="n">
        <v>-1503.2943</v>
      </c>
      <c r="P2" s="162" t="n">
        <v>0</v>
      </c>
      <c r="Q2" s="162" t="n">
        <v>0</v>
      </c>
      <c r="R2" s="162" t="n">
        <v>8.3221</v>
      </c>
      <c r="S2" s="162" t="n">
        <v>0</v>
      </c>
    </row>
    <row r="3" customFormat="false" ht="12.75" hidden="false" customHeight="false" outlineLevel="0" collapsed="false">
      <c r="A3" s="168" t="s">
        <v>316</v>
      </c>
      <c r="B3" s="169" t="s">
        <v>317</v>
      </c>
      <c r="C3" s="0" t="n">
        <v>1114561</v>
      </c>
      <c r="D3" s="161" t="n">
        <v>37005</v>
      </c>
      <c r="E3" s="0" t="s">
        <v>318</v>
      </c>
      <c r="F3" s="162" t="n">
        <v>0</v>
      </c>
      <c r="G3" s="162" t="n">
        <v>0</v>
      </c>
      <c r="H3" s="162" t="n">
        <v>0</v>
      </c>
      <c r="I3" s="162" t="n">
        <v>0</v>
      </c>
      <c r="J3" s="162" t="n">
        <v>0</v>
      </c>
      <c r="K3" s="162" t="n">
        <v>0</v>
      </c>
      <c r="L3" s="162" t="n">
        <v>0</v>
      </c>
      <c r="M3" s="162" t="n">
        <v>0</v>
      </c>
      <c r="N3" s="162" t="n">
        <v>0</v>
      </c>
      <c r="O3" s="162" t="n">
        <v>0</v>
      </c>
      <c r="P3" s="162" t="n">
        <v>0</v>
      </c>
      <c r="Q3" s="162" t="n">
        <v>0</v>
      </c>
      <c r="R3" s="162" t="n">
        <v>0</v>
      </c>
      <c r="S3" s="162" t="n">
        <v>0</v>
      </c>
    </row>
    <row r="4" customFormat="false" ht="12.75" hidden="false" customHeight="false" outlineLevel="0" collapsed="false">
      <c r="A4" s="170" t="s">
        <v>319</v>
      </c>
      <c r="B4" s="171" t="s">
        <v>317</v>
      </c>
      <c r="C4" s="0" t="n">
        <v>1114561</v>
      </c>
      <c r="D4" s="161" t="n">
        <v>37005</v>
      </c>
      <c r="E4" s="0" t="s">
        <v>320</v>
      </c>
      <c r="F4" s="162" t="n">
        <v>0</v>
      </c>
      <c r="G4" s="162" t="n">
        <v>0</v>
      </c>
      <c r="H4" s="162" t="n">
        <v>0</v>
      </c>
      <c r="I4" s="162" t="n">
        <v>0</v>
      </c>
      <c r="J4" s="162" t="n">
        <v>0</v>
      </c>
      <c r="K4" s="162" t="n">
        <v>0</v>
      </c>
      <c r="L4" s="162" t="n">
        <v>0</v>
      </c>
      <c r="M4" s="162" t="n">
        <v>0</v>
      </c>
      <c r="N4" s="162" t="n">
        <v>0</v>
      </c>
      <c r="O4" s="162" t="n">
        <v>0</v>
      </c>
      <c r="P4" s="162" t="n">
        <v>0</v>
      </c>
      <c r="Q4" s="162" t="n">
        <v>0</v>
      </c>
      <c r="R4" s="162" t="n">
        <v>0</v>
      </c>
      <c r="S4" s="162" t="n">
        <v>0</v>
      </c>
    </row>
    <row r="5" customFormat="false" ht="13.5" hidden="false" customHeight="false" outlineLevel="0" collapsed="false">
      <c r="A5" s="172" t="s">
        <v>321</v>
      </c>
      <c r="B5" s="173" t="n">
        <f aca="false">Input!A3</f>
        <v>37005</v>
      </c>
      <c r="C5" s="0" t="n">
        <v>1114561</v>
      </c>
      <c r="D5" s="161" t="n">
        <v>37005</v>
      </c>
      <c r="E5" s="0" t="s">
        <v>322</v>
      </c>
      <c r="F5" s="162" t="n">
        <v>0</v>
      </c>
      <c r="G5" s="162" t="n">
        <v>0</v>
      </c>
      <c r="H5" s="162" t="n">
        <v>0</v>
      </c>
      <c r="I5" s="162" t="n">
        <v>0</v>
      </c>
      <c r="J5" s="162" t="n">
        <v>0</v>
      </c>
      <c r="K5" s="162" t="n">
        <v>0</v>
      </c>
      <c r="L5" s="162" t="n">
        <v>0</v>
      </c>
      <c r="M5" s="162" t="n">
        <v>0</v>
      </c>
      <c r="N5" s="162" t="n">
        <v>0</v>
      </c>
      <c r="O5" s="162" t="n">
        <v>0</v>
      </c>
      <c r="P5" s="162" t="n">
        <v>0</v>
      </c>
      <c r="Q5" s="162" t="n">
        <v>0</v>
      </c>
      <c r="R5" s="162" t="n">
        <v>0</v>
      </c>
      <c r="S5" s="162" t="n">
        <v>0</v>
      </c>
    </row>
    <row r="6" customFormat="false" ht="13.5" hidden="false" customHeight="false" outlineLevel="0" collapsed="false">
      <c r="A6" s="174" t="s">
        <v>323</v>
      </c>
      <c r="B6" s="175" t="n">
        <f aca="false">VLOOKUP($B$5,'[1]Apr 01'!$A$9:$I$45,2,FALSE())</f>
        <v>1114561</v>
      </c>
      <c r="C6" s="0" t="n">
        <v>1114561</v>
      </c>
      <c r="D6" s="161" t="n">
        <v>37005</v>
      </c>
      <c r="E6" s="0" t="s">
        <v>324</v>
      </c>
      <c r="F6" s="162" t="n">
        <v>0</v>
      </c>
      <c r="G6" s="162" t="n">
        <v>0</v>
      </c>
      <c r="H6" s="162" t="n">
        <v>0</v>
      </c>
      <c r="I6" s="162" t="n">
        <v>0</v>
      </c>
      <c r="J6" s="162" t="n">
        <v>0</v>
      </c>
      <c r="K6" s="162" t="n">
        <v>0</v>
      </c>
      <c r="L6" s="162" t="n">
        <v>0</v>
      </c>
      <c r="M6" s="162" t="n">
        <v>0</v>
      </c>
      <c r="N6" s="162" t="n">
        <v>0</v>
      </c>
      <c r="O6" s="162" t="n">
        <v>0</v>
      </c>
      <c r="P6" s="162" t="n">
        <v>0</v>
      </c>
      <c r="Q6" s="162" t="n">
        <v>0</v>
      </c>
      <c r="R6" s="162" t="n">
        <v>0</v>
      </c>
      <c r="S6" s="162" t="n">
        <v>0</v>
      </c>
    </row>
    <row r="7" customFormat="false" ht="13.5" hidden="false" customHeight="false" outlineLevel="0" collapsed="false">
      <c r="A7" s="176" t="s">
        <v>255</v>
      </c>
      <c r="B7" s="175" t="n">
        <f aca="false">VLOOKUP($B$5,'[1]Apr 01'!$A$9:$I$45,3,FALSE())</f>
        <v>1114562</v>
      </c>
      <c r="C7" s="0" t="n">
        <v>1114562</v>
      </c>
      <c r="D7" s="161" t="n">
        <v>37005</v>
      </c>
      <c r="E7" s="0" t="s">
        <v>315</v>
      </c>
      <c r="F7" s="162" t="n">
        <v>94413651.9746</v>
      </c>
      <c r="G7" s="162" t="n">
        <v>96756719.2516</v>
      </c>
      <c r="H7" s="162" t="n">
        <v>-419.83681715</v>
      </c>
      <c r="I7" s="162" t="n">
        <v>570766.5305</v>
      </c>
      <c r="J7" s="162" t="n">
        <v>-2928980.1168</v>
      </c>
      <c r="K7" s="162" t="n">
        <v>0</v>
      </c>
      <c r="L7" s="162" t="n">
        <v>0</v>
      </c>
      <c r="M7" s="162" t="n">
        <v>0</v>
      </c>
      <c r="N7" s="162" t="n">
        <v>4273.3915</v>
      </c>
      <c r="O7" s="162" t="n">
        <v>11320.6969</v>
      </c>
      <c r="P7" s="162" t="n">
        <v>0</v>
      </c>
      <c r="Q7" s="162" t="n">
        <v>0</v>
      </c>
      <c r="R7" s="162" t="n">
        <v>-447.7791</v>
      </c>
      <c r="S7" s="162" t="n">
        <v>0</v>
      </c>
    </row>
    <row r="8" customFormat="false" ht="13.5" hidden="false" customHeight="false" outlineLevel="0" collapsed="false">
      <c r="A8" s="176" t="s">
        <v>257</v>
      </c>
      <c r="B8" s="175" t="n">
        <f aca="false">VLOOKUP($B$5,'[1]Apr 01'!$A$9:$I$45,4,FALSE())</f>
        <v>1114564</v>
      </c>
      <c r="C8" s="0" t="n">
        <v>1114562</v>
      </c>
      <c r="D8" s="161" t="n">
        <v>37005</v>
      </c>
      <c r="E8" s="0" t="s">
        <v>318</v>
      </c>
      <c r="F8" s="162" t="n">
        <v>0</v>
      </c>
      <c r="G8" s="162" t="n">
        <v>0</v>
      </c>
      <c r="H8" s="162" t="n">
        <v>0</v>
      </c>
      <c r="I8" s="162" t="n">
        <v>0</v>
      </c>
      <c r="J8" s="162" t="n">
        <v>0</v>
      </c>
      <c r="K8" s="162" t="n">
        <v>0</v>
      </c>
      <c r="L8" s="162" t="n">
        <v>0</v>
      </c>
      <c r="M8" s="162" t="n">
        <v>0</v>
      </c>
      <c r="N8" s="162" t="n">
        <v>0</v>
      </c>
      <c r="O8" s="162" t="n">
        <v>0</v>
      </c>
      <c r="P8" s="162" t="n">
        <v>0</v>
      </c>
      <c r="Q8" s="162" t="n">
        <v>0</v>
      </c>
      <c r="R8" s="162" t="n">
        <v>0</v>
      </c>
      <c r="S8" s="162" t="n">
        <v>0</v>
      </c>
    </row>
    <row r="9" customFormat="false" ht="13.5" hidden="false" customHeight="false" outlineLevel="0" collapsed="false">
      <c r="A9" s="177" t="s">
        <v>256</v>
      </c>
      <c r="B9" s="175" t="n">
        <f aca="false">VLOOKUP($B$5,'[1]Apr 01'!$A$9:$I$45,6,FALSE())</f>
        <v>1114565</v>
      </c>
      <c r="C9" s="0" t="n">
        <v>1114562</v>
      </c>
      <c r="D9" s="161" t="n">
        <v>37005</v>
      </c>
      <c r="E9" s="0" t="s">
        <v>320</v>
      </c>
      <c r="F9" s="162" t="n">
        <v>0</v>
      </c>
      <c r="G9" s="162" t="n">
        <v>0</v>
      </c>
      <c r="H9" s="162" t="n">
        <v>0</v>
      </c>
      <c r="I9" s="162" t="n">
        <v>0</v>
      </c>
      <c r="J9" s="162" t="n">
        <v>0</v>
      </c>
      <c r="K9" s="162" t="n">
        <v>0</v>
      </c>
      <c r="L9" s="162" t="n">
        <v>0</v>
      </c>
      <c r="M9" s="162" t="n">
        <v>0</v>
      </c>
      <c r="N9" s="162" t="n">
        <v>0</v>
      </c>
      <c r="O9" s="162" t="n">
        <v>0</v>
      </c>
      <c r="P9" s="162" t="n">
        <v>0</v>
      </c>
      <c r="Q9" s="162" t="n">
        <v>0</v>
      </c>
      <c r="R9" s="162" t="n">
        <v>0</v>
      </c>
      <c r="S9" s="162" t="n">
        <v>0</v>
      </c>
    </row>
    <row r="10" customFormat="false" ht="12.75" hidden="false" customHeight="false" outlineLevel="0" collapsed="false">
      <c r="A10" s="178" t="s">
        <v>325</v>
      </c>
      <c r="B10" s="179"/>
      <c r="C10" s="0" t="n">
        <v>1114562</v>
      </c>
      <c r="D10" s="161" t="n">
        <v>37005</v>
      </c>
      <c r="E10" s="0" t="s">
        <v>322</v>
      </c>
      <c r="F10" s="162" t="n">
        <v>0</v>
      </c>
      <c r="G10" s="162" t="n">
        <v>0</v>
      </c>
      <c r="H10" s="162" t="n">
        <v>0</v>
      </c>
      <c r="I10" s="162" t="n">
        <v>0</v>
      </c>
      <c r="J10" s="162" t="n">
        <v>0</v>
      </c>
      <c r="K10" s="162" t="n">
        <v>0</v>
      </c>
      <c r="L10" s="162" t="n">
        <v>0</v>
      </c>
      <c r="M10" s="162" t="n">
        <v>0</v>
      </c>
      <c r="N10" s="162" t="n">
        <v>0</v>
      </c>
      <c r="O10" s="162" t="n">
        <v>0</v>
      </c>
      <c r="P10" s="162" t="n">
        <v>0</v>
      </c>
      <c r="Q10" s="162" t="n">
        <v>0</v>
      </c>
      <c r="R10" s="162" t="n">
        <v>0</v>
      </c>
      <c r="S10" s="162" t="n">
        <v>0</v>
      </c>
    </row>
    <row r="11" customFormat="false" ht="12.75" hidden="false" customHeight="false" outlineLevel="0" collapsed="false">
      <c r="A11" s="178"/>
      <c r="B11" s="180"/>
      <c r="C11" s="0" t="n">
        <v>1114562</v>
      </c>
      <c r="D11" s="161" t="n">
        <v>37005</v>
      </c>
      <c r="E11" s="0" t="s">
        <v>324</v>
      </c>
      <c r="F11" s="162" t="n">
        <v>0</v>
      </c>
      <c r="G11" s="162" t="n">
        <v>0</v>
      </c>
      <c r="H11" s="162" t="n">
        <v>0</v>
      </c>
      <c r="I11" s="162" t="n">
        <v>0</v>
      </c>
      <c r="J11" s="162" t="n">
        <v>0</v>
      </c>
      <c r="K11" s="162" t="n">
        <v>0</v>
      </c>
      <c r="L11" s="162" t="n">
        <v>0</v>
      </c>
      <c r="M11" s="162" t="n">
        <v>0</v>
      </c>
      <c r="N11" s="162" t="n">
        <v>0</v>
      </c>
      <c r="O11" s="162" t="n">
        <v>0</v>
      </c>
      <c r="P11" s="162" t="n">
        <v>0</v>
      </c>
      <c r="Q11" s="162" t="n">
        <v>0</v>
      </c>
      <c r="R11" s="162" t="n">
        <v>0</v>
      </c>
      <c r="S11" s="162" t="n">
        <v>0</v>
      </c>
    </row>
    <row r="12" customFormat="false" ht="12.75" hidden="false" customHeight="false" outlineLevel="0" collapsed="false">
      <c r="A12" s="178"/>
      <c r="B12" s="180"/>
      <c r="C12" s="0" t="n">
        <v>1114564</v>
      </c>
      <c r="D12" s="161" t="n">
        <v>37005</v>
      </c>
      <c r="E12" s="0" t="s">
        <v>315</v>
      </c>
      <c r="P12" s="162" t="n">
        <v>0</v>
      </c>
      <c r="S12" s="162" t="n">
        <v>0</v>
      </c>
    </row>
    <row r="13" customFormat="false" ht="12.75" hidden="false" customHeight="false" outlineLevel="0" collapsed="false">
      <c r="A13" s="178"/>
      <c r="B13" s="180"/>
      <c r="C13" s="0" t="n">
        <v>1114564</v>
      </c>
      <c r="D13" s="161" t="n">
        <v>37005</v>
      </c>
      <c r="E13" s="0" t="s">
        <v>318</v>
      </c>
      <c r="P13" s="162" t="n">
        <v>0</v>
      </c>
      <c r="S13" s="162" t="n">
        <v>0</v>
      </c>
    </row>
    <row r="14" customFormat="false" ht="12.75" hidden="false" customHeight="false" outlineLevel="0" collapsed="false">
      <c r="A14" s="181"/>
      <c r="B14" s="182"/>
      <c r="C14" s="0" t="n">
        <v>1114564</v>
      </c>
      <c r="D14" s="161" t="n">
        <v>37005</v>
      </c>
      <c r="E14" s="0" t="s">
        <v>320</v>
      </c>
      <c r="P14" s="162" t="n">
        <v>0</v>
      </c>
      <c r="S14" s="162" t="n">
        <v>0</v>
      </c>
    </row>
    <row r="15" customFormat="false" ht="12.75" hidden="false" customHeight="false" outlineLevel="0" collapsed="false">
      <c r="A15" s="178"/>
      <c r="B15" s="180"/>
      <c r="C15" s="0" t="n">
        <v>1114564</v>
      </c>
      <c r="D15" s="161" t="n">
        <v>37005</v>
      </c>
      <c r="E15" s="0" t="s">
        <v>322</v>
      </c>
      <c r="K15" s="162" t="n">
        <v>0</v>
      </c>
      <c r="L15" s="162" t="n">
        <v>0</v>
      </c>
      <c r="M15" s="162" t="n">
        <v>0</v>
      </c>
      <c r="P15" s="162" t="n">
        <v>0</v>
      </c>
      <c r="S15" s="162" t="n">
        <v>0</v>
      </c>
    </row>
    <row r="16" customFormat="false" ht="12.75" hidden="false" customHeight="false" outlineLevel="0" collapsed="false">
      <c r="C16" s="0" t="n">
        <v>1114564</v>
      </c>
      <c r="D16" s="161" t="n">
        <v>37005</v>
      </c>
      <c r="E16" s="0" t="s">
        <v>324</v>
      </c>
      <c r="G16" s="162" t="n">
        <v>0</v>
      </c>
      <c r="H16" s="162" t="n">
        <v>0</v>
      </c>
      <c r="I16" s="162" t="n">
        <v>0</v>
      </c>
      <c r="J16" s="162" t="n">
        <v>0</v>
      </c>
      <c r="K16" s="162" t="n">
        <v>0</v>
      </c>
      <c r="L16" s="162" t="n">
        <v>0</v>
      </c>
      <c r="M16" s="162" t="n">
        <v>0</v>
      </c>
      <c r="N16" s="162" t="n">
        <v>0</v>
      </c>
      <c r="O16" s="162" t="n">
        <v>0</v>
      </c>
      <c r="P16" s="162" t="n">
        <v>0</v>
      </c>
      <c r="Q16" s="162" t="n">
        <v>0</v>
      </c>
      <c r="R16" s="162" t="n">
        <v>0</v>
      </c>
      <c r="S16" s="162" t="n">
        <v>0</v>
      </c>
    </row>
    <row r="17" customFormat="false" ht="12.75" hidden="false" customHeight="false" outlineLevel="0" collapsed="false">
      <c r="C17" s="0" t="n">
        <v>1114565</v>
      </c>
      <c r="D17" s="161" t="n">
        <v>37005</v>
      </c>
      <c r="E17" s="0" t="s">
        <v>315</v>
      </c>
      <c r="F17" s="162" t="n">
        <v>424774.657</v>
      </c>
      <c r="G17" s="162" t="n">
        <v>474594.9124</v>
      </c>
      <c r="H17" s="162" t="n">
        <v>-237.01320266</v>
      </c>
      <c r="I17" s="162" t="n">
        <v>0</v>
      </c>
      <c r="J17" s="162" t="n">
        <v>-49800</v>
      </c>
      <c r="K17" s="162" t="n">
        <v>0</v>
      </c>
      <c r="L17" s="162" t="n">
        <v>0</v>
      </c>
      <c r="M17" s="162" t="n">
        <v>0</v>
      </c>
      <c r="N17" s="162" t="n">
        <v>-3.6009</v>
      </c>
      <c r="O17" s="162" t="n">
        <v>-16.7</v>
      </c>
      <c r="P17" s="162" t="n">
        <v>0</v>
      </c>
      <c r="Q17" s="162" t="n">
        <v>0</v>
      </c>
      <c r="R17" s="162" t="n">
        <v>0.0455</v>
      </c>
      <c r="S17" s="162" t="n">
        <v>0</v>
      </c>
    </row>
    <row r="18" customFormat="false" ht="12.75" hidden="false" customHeight="false" outlineLevel="0" collapsed="false">
      <c r="C18" s="0" t="n">
        <v>1114565</v>
      </c>
      <c r="D18" s="161" t="n">
        <v>37005</v>
      </c>
      <c r="E18" s="0" t="s">
        <v>318</v>
      </c>
      <c r="F18" s="162" t="n">
        <v>0</v>
      </c>
      <c r="G18" s="162" t="n">
        <v>0</v>
      </c>
      <c r="H18" s="162" t="n">
        <v>0</v>
      </c>
      <c r="I18" s="162" t="n">
        <v>0</v>
      </c>
      <c r="J18" s="162" t="n">
        <v>0</v>
      </c>
      <c r="K18" s="162" t="n">
        <v>0</v>
      </c>
      <c r="L18" s="162" t="n">
        <v>0</v>
      </c>
      <c r="M18" s="162" t="n">
        <v>0</v>
      </c>
      <c r="N18" s="162" t="n">
        <v>0</v>
      </c>
      <c r="O18" s="162" t="n">
        <v>0</v>
      </c>
      <c r="P18" s="162" t="n">
        <v>0</v>
      </c>
      <c r="Q18" s="162" t="n">
        <v>0</v>
      </c>
      <c r="R18" s="162" t="n">
        <v>0</v>
      </c>
      <c r="S18" s="162" t="n">
        <v>0</v>
      </c>
    </row>
    <row r="19" customFormat="false" ht="12.75" hidden="false" customHeight="false" outlineLevel="0" collapsed="false">
      <c r="C19" s="0" t="n">
        <v>1114565</v>
      </c>
      <c r="D19" s="161" t="n">
        <v>37005</v>
      </c>
      <c r="E19" s="0" t="s">
        <v>320</v>
      </c>
      <c r="F19" s="162" t="n">
        <v>0</v>
      </c>
      <c r="G19" s="162" t="n">
        <v>0</v>
      </c>
      <c r="H19" s="162" t="n">
        <v>0</v>
      </c>
      <c r="I19" s="162" t="n">
        <v>0</v>
      </c>
      <c r="J19" s="162" t="n">
        <v>0</v>
      </c>
      <c r="K19" s="162" t="n">
        <v>0</v>
      </c>
      <c r="L19" s="162" t="n">
        <v>0</v>
      </c>
      <c r="M19" s="162" t="n">
        <v>0</v>
      </c>
      <c r="N19" s="162" t="n">
        <v>0</v>
      </c>
      <c r="O19" s="162" t="n">
        <v>0</v>
      </c>
      <c r="P19" s="162" t="n">
        <v>0</v>
      </c>
      <c r="Q19" s="162" t="n">
        <v>0</v>
      </c>
      <c r="R19" s="162" t="n">
        <v>0</v>
      </c>
      <c r="S19" s="162" t="n">
        <v>0</v>
      </c>
    </row>
    <row r="20" customFormat="false" ht="12.75" hidden="false" customHeight="false" outlineLevel="0" collapsed="false">
      <c r="C20" s="0" t="n">
        <v>1114565</v>
      </c>
      <c r="D20" s="161" t="n">
        <v>37005</v>
      </c>
      <c r="E20" s="0" t="s">
        <v>322</v>
      </c>
      <c r="F20" s="162" t="n">
        <v>0</v>
      </c>
      <c r="G20" s="162" t="n">
        <v>0</v>
      </c>
      <c r="H20" s="162" t="n">
        <v>0</v>
      </c>
      <c r="I20" s="162" t="n">
        <v>0</v>
      </c>
      <c r="J20" s="162" t="n">
        <v>0</v>
      </c>
      <c r="K20" s="162" t="n">
        <v>0</v>
      </c>
      <c r="L20" s="162" t="n">
        <v>0</v>
      </c>
      <c r="M20" s="162" t="n">
        <v>0</v>
      </c>
      <c r="N20" s="162" t="n">
        <v>0</v>
      </c>
      <c r="O20" s="162" t="n">
        <v>0</v>
      </c>
      <c r="P20" s="162" t="n">
        <v>0</v>
      </c>
      <c r="Q20" s="162" t="n">
        <v>0</v>
      </c>
      <c r="R20" s="162" t="n">
        <v>0</v>
      </c>
      <c r="S20" s="162" t="n">
        <v>0</v>
      </c>
    </row>
    <row r="21" customFormat="false" ht="12.75" hidden="false" customHeight="false" outlineLevel="0" collapsed="false">
      <c r="C21" s="0" t="n">
        <v>1114565</v>
      </c>
      <c r="D21" s="161" t="n">
        <v>37005</v>
      </c>
      <c r="E21" s="0" t="s">
        <v>324</v>
      </c>
      <c r="F21" s="162" t="n">
        <v>0</v>
      </c>
      <c r="G21" s="162" t="n">
        <v>0</v>
      </c>
      <c r="H21" s="162" t="n">
        <v>0</v>
      </c>
      <c r="I21" s="162" t="n">
        <v>0</v>
      </c>
      <c r="J21" s="162" t="n">
        <v>0</v>
      </c>
      <c r="K21" s="162" t="n">
        <v>0</v>
      </c>
      <c r="L21" s="162" t="n">
        <v>0</v>
      </c>
      <c r="M21" s="162" t="n">
        <v>0</v>
      </c>
      <c r="N21" s="162" t="n">
        <v>0</v>
      </c>
      <c r="O21" s="162" t="n">
        <v>0</v>
      </c>
      <c r="P21" s="162" t="n">
        <v>0</v>
      </c>
      <c r="Q21" s="162" t="n">
        <v>0</v>
      </c>
      <c r="R21" s="162" t="n">
        <v>0</v>
      </c>
      <c r="S21" s="162" t="n">
        <v>0</v>
      </c>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240"/>
  <sheetViews>
    <sheetView showFormulas="false" showGridLines="false" showRowColHeaders="true" showZeros="true" rightToLeft="false" tabSelected="false" showOutlineSymbols="true" defaultGridColor="true" view="normal" topLeftCell="A1" colorId="64" zoomScale="65" zoomScaleNormal="65" zoomScalePageLayoutView="100" workbookViewId="0">
      <pane xSplit="1" ySplit="5" topLeftCell="T36" activePane="bottomRight" state="frozen"/>
      <selection pane="topLeft" activeCell="A1" activeCellId="0" sqref="A1"/>
      <selection pane="topRight" activeCell="T1" activeCellId="0" sqref="T1"/>
      <selection pane="bottomLeft" activeCell="A36" activeCellId="0" sqref="A36"/>
      <selection pane="bottomRight" activeCell="Z47" activeCellId="0" sqref="Z47:Z73"/>
    </sheetView>
  </sheetViews>
  <sheetFormatPr defaultColWidth="9.13671875" defaultRowHeight="12.75" customHeight="true" zeroHeight="false" outlineLevelRow="0" outlineLevelCol="0"/>
  <cols>
    <col collapsed="false" customWidth="true" hidden="false" outlineLevel="0" max="1" min="1" style="140" width="23.85"/>
    <col collapsed="false" customWidth="true" hidden="false" outlineLevel="0" max="3" min="2" style="140" width="14.85"/>
    <col collapsed="false" customWidth="true" hidden="false" outlineLevel="0" max="4" min="4" style="140" width="16.56"/>
    <col collapsed="false" customWidth="true" hidden="false" outlineLevel="0" max="5" min="5" style="140" width="17.28"/>
    <col collapsed="false" customWidth="true" hidden="false" outlineLevel="0" max="11" min="6" style="140" width="14.85"/>
    <col collapsed="false" customWidth="true" hidden="false" outlineLevel="0" max="12" min="12" style="140" width="15.28"/>
    <col collapsed="false" customWidth="true" hidden="false" outlineLevel="0" max="17" min="13" style="140" width="14.85"/>
    <col collapsed="false" customWidth="true" hidden="false" outlineLevel="0" max="18" min="18" style="140" width="15.56"/>
    <col collapsed="false" customWidth="true" hidden="false" outlineLevel="0" max="23" min="19" style="140" width="14.85"/>
    <col collapsed="false" customWidth="true" hidden="false" outlineLevel="0" max="24" min="24" style="140" width="15.41"/>
    <col collapsed="false" customWidth="true" hidden="false" outlineLevel="0" max="33" min="25" style="140" width="14.85"/>
    <col collapsed="false" customWidth="true" hidden="false" outlineLevel="0" max="34" min="34" style="140" width="2.7"/>
    <col collapsed="false" customWidth="true" hidden="false" outlineLevel="0" max="35" min="35" style="140" width="17.85"/>
    <col collapsed="false" customWidth="true" hidden="false" outlineLevel="0" max="36" min="36" style="140" width="16.13"/>
    <col collapsed="false" customWidth="true" hidden="false" outlineLevel="0" max="37" min="37" style="140" width="14.56"/>
    <col collapsed="false" customWidth="false" hidden="false" outlineLevel="0" max="38" min="38" style="140" width="9.14"/>
    <col collapsed="false" customWidth="true" hidden="false" outlineLevel="0" max="39" min="39" style="140" width="13.28"/>
    <col collapsed="false" customWidth="true" hidden="false" outlineLevel="0" max="40" min="40" style="140" width="11.56"/>
    <col collapsed="false" customWidth="true" hidden="false" outlineLevel="0" max="41" min="41" style="140" width="14.56"/>
    <col collapsed="false" customWidth="false" hidden="false" outlineLevel="0" max="257" min="42" style="140" width="9.14"/>
  </cols>
  <sheetData>
    <row r="1" customFormat="false" ht="12.75" hidden="false" customHeight="true" outlineLevel="0" collapsed="false">
      <c r="A1" s="142" t="n">
        <f aca="false">+M38</f>
        <v>0</v>
      </c>
      <c r="D1" s="8"/>
      <c r="E1" s="8"/>
      <c r="F1" s="8"/>
      <c r="G1" s="8"/>
      <c r="H1" s="8"/>
      <c r="I1" s="8"/>
      <c r="J1" s="8"/>
      <c r="K1" s="8"/>
      <c r="L1" s="8"/>
      <c r="M1" s="8"/>
      <c r="N1" s="8"/>
      <c r="O1" s="8"/>
    </row>
    <row r="2" customFormat="false" ht="17.25" hidden="false" customHeight="true" outlineLevel="0" collapsed="false">
      <c r="A2" s="183" t="s">
        <v>326</v>
      </c>
      <c r="B2" s="184" t="str">
        <f aca="false">+Input!A4</f>
        <v>META ID 69041</v>
      </c>
      <c r="C2" s="185"/>
      <c r="D2" s="8"/>
      <c r="E2" s="186"/>
      <c r="F2" s="8"/>
      <c r="G2" s="8"/>
      <c r="H2" s="8"/>
      <c r="I2" s="8"/>
      <c r="J2" s="8"/>
      <c r="K2" s="8"/>
      <c r="L2" s="8"/>
      <c r="M2" s="8"/>
      <c r="N2" s="8"/>
      <c r="O2" s="8"/>
    </row>
    <row r="3" customFormat="false" ht="12.75" hidden="false" customHeight="true" outlineLevel="0" collapsed="false">
      <c r="A3" s="187" t="s">
        <v>327</v>
      </c>
      <c r="B3" s="188" t="s">
        <v>328</v>
      </c>
      <c r="C3" s="189" t="s">
        <v>329</v>
      </c>
      <c r="D3" s="8"/>
      <c r="E3" s="8"/>
      <c r="F3" s="8"/>
      <c r="G3" s="8"/>
      <c r="H3" s="8"/>
      <c r="I3" s="8"/>
      <c r="J3" s="8"/>
      <c r="K3" s="8"/>
      <c r="L3" s="8"/>
      <c r="M3" s="8"/>
      <c r="N3" s="8"/>
      <c r="O3" s="8"/>
    </row>
    <row r="4" customFormat="false" ht="12.75" hidden="false" customHeight="true" outlineLevel="0" collapsed="false">
      <c r="A4" s="187" t="s">
        <v>330</v>
      </c>
      <c r="B4" s="190" t="n">
        <v>36982</v>
      </c>
      <c r="C4" s="0"/>
      <c r="D4" s="8"/>
      <c r="E4" s="0"/>
      <c r="F4" s="8"/>
      <c r="G4" s="8"/>
      <c r="H4" s="8"/>
      <c r="I4" s="8"/>
      <c r="J4" s="191" t="s">
        <v>331</v>
      </c>
      <c r="K4" s="8"/>
      <c r="L4" s="8"/>
      <c r="M4" s="8"/>
      <c r="N4" s="8"/>
      <c r="O4" s="8"/>
    </row>
    <row r="5" customFormat="false" ht="30.75" hidden="false" customHeight="true" outlineLevel="0" collapsed="false">
      <c r="A5" s="187" t="s">
        <v>332</v>
      </c>
      <c r="B5" s="192" t="n">
        <f aca="false">+Input!A3</f>
        <v>37005</v>
      </c>
      <c r="C5" s="0"/>
      <c r="J5" s="193" t="s">
        <v>333</v>
      </c>
      <c r="V5" s="87"/>
      <c r="W5" s="87"/>
      <c r="X5" s="87"/>
      <c r="Y5" s="87"/>
      <c r="Z5" s="87"/>
      <c r="AA5" s="87"/>
    </row>
    <row r="6" customFormat="false" ht="12.75" hidden="false" customHeight="true" outlineLevel="0" collapsed="false">
      <c r="A6" s="187" t="s">
        <v>334</v>
      </c>
      <c r="B6" s="194" t="n">
        <f aca="false">+Input!B4</f>
        <v>1114561</v>
      </c>
      <c r="C6" s="0"/>
      <c r="J6" s="193" t="s">
        <v>335</v>
      </c>
      <c r="K6" s="195" t="s">
        <v>336</v>
      </c>
      <c r="L6" s="196"/>
      <c r="M6" s="196"/>
      <c r="N6" s="196"/>
      <c r="O6" s="196"/>
      <c r="P6" s="196"/>
      <c r="Q6" s="196"/>
      <c r="R6" s="197"/>
      <c r="S6" s="22" t="s">
        <v>337</v>
      </c>
      <c r="T6" s="22"/>
      <c r="V6" s="195" t="s">
        <v>338</v>
      </c>
      <c r="W6" s="196"/>
      <c r="X6" s="196"/>
      <c r="Y6" s="196"/>
      <c r="Z6" s="196"/>
      <c r="AA6" s="197"/>
    </row>
    <row r="7" customFormat="false" ht="12.75" hidden="false" customHeight="true" outlineLevel="0" collapsed="false">
      <c r="B7" s="198"/>
      <c r="C7" s="0"/>
      <c r="D7" s="199"/>
      <c r="J7" s="193" t="s">
        <v>339</v>
      </c>
      <c r="K7" s="200"/>
      <c r="L7" s="201" t="s">
        <v>340</v>
      </c>
      <c r="M7" s="201" t="s">
        <v>340</v>
      </c>
      <c r="N7" s="201" t="s">
        <v>340</v>
      </c>
      <c r="O7" s="201" t="s">
        <v>340</v>
      </c>
      <c r="P7" s="201" t="s">
        <v>340</v>
      </c>
      <c r="Q7" s="201" t="s">
        <v>340</v>
      </c>
      <c r="R7" s="202" t="s">
        <v>174</v>
      </c>
      <c r="S7" s="203" t="s">
        <v>341</v>
      </c>
      <c r="T7" s="203" t="s">
        <v>342</v>
      </c>
      <c r="V7" s="204" t="s">
        <v>343</v>
      </c>
      <c r="W7" s="87"/>
      <c r="X7" s="87"/>
      <c r="Y7" s="87"/>
      <c r="Z7" s="87"/>
      <c r="AA7" s="118"/>
    </row>
    <row r="8" customFormat="false" ht="12.75" hidden="false" customHeight="true" outlineLevel="0" collapsed="false">
      <c r="A8" s="205" t="s">
        <v>344</v>
      </c>
      <c r="C8" s="0"/>
      <c r="D8" s="206"/>
      <c r="E8" s="207" t="s">
        <v>345</v>
      </c>
      <c r="G8" s="142" t="s">
        <v>346</v>
      </c>
      <c r="H8" s="142"/>
      <c r="I8" s="140" t="n">
        <f aca="false">M38</f>
        <v>0</v>
      </c>
      <c r="J8" s="208" t="s">
        <v>347</v>
      </c>
      <c r="K8" s="209" t="s">
        <v>348</v>
      </c>
      <c r="L8" s="87"/>
      <c r="M8" s="87"/>
      <c r="N8" s="87"/>
      <c r="O8" s="87"/>
      <c r="P8" s="87"/>
      <c r="Q8" s="72"/>
      <c r="R8" s="118"/>
      <c r="V8" s="204" t="s">
        <v>349</v>
      </c>
      <c r="W8" s="87"/>
      <c r="X8" s="87"/>
      <c r="Y8" s="87"/>
      <c r="Z8" s="87"/>
      <c r="AA8" s="118"/>
    </row>
    <row r="9" customFormat="false" ht="12.75" hidden="false" customHeight="true" outlineLevel="0" collapsed="false">
      <c r="A9" s="140" t="s">
        <v>350</v>
      </c>
      <c r="C9" s="210"/>
      <c r="D9" s="211"/>
      <c r="E9" s="212" t="n">
        <f aca="false">+Input!B6</f>
        <v>-11170984.4601</v>
      </c>
      <c r="F9" s="8" t="s">
        <v>351</v>
      </c>
      <c r="G9" s="140" t="s">
        <v>352</v>
      </c>
      <c r="J9" s="213" t="n">
        <f aca="false">+Input!B27</f>
        <v>0</v>
      </c>
      <c r="K9" s="204" t="s">
        <v>353</v>
      </c>
      <c r="L9" s="150" t="n">
        <f aca="false">J9*10000</f>
        <v>0</v>
      </c>
      <c r="M9" s="150" t="n">
        <v>0</v>
      </c>
      <c r="N9" s="150" t="n">
        <v>0</v>
      </c>
      <c r="O9" s="150" t="n">
        <v>0</v>
      </c>
      <c r="P9" s="150" t="n">
        <v>0</v>
      </c>
      <c r="Q9" s="150" t="n">
        <v>0</v>
      </c>
      <c r="R9" s="214" t="n">
        <f aca="false">SUM(L9:Q9)</f>
        <v>0</v>
      </c>
      <c r="S9" s="215" t="n">
        <f aca="false">IF(R9&gt;=0,R9/1000000,0)</f>
        <v>0</v>
      </c>
      <c r="T9" s="215" t="n">
        <f aca="false">IF(R9&gt;=0,0,R9/1000000)</f>
        <v>0</v>
      </c>
      <c r="V9" s="204"/>
      <c r="W9" s="87"/>
      <c r="X9" s="87"/>
      <c r="Y9" s="87"/>
      <c r="Z9" s="87"/>
      <c r="AA9" s="118"/>
      <c r="AI9" s="150"/>
    </row>
    <row r="10" customFormat="false" ht="12.75" hidden="false" customHeight="true" outlineLevel="0" collapsed="false">
      <c r="A10" s="140" t="s">
        <v>354</v>
      </c>
      <c r="C10" s="87"/>
      <c r="D10" s="199"/>
      <c r="E10" s="212" t="n">
        <f aca="false">+Input!B7</f>
        <v>0</v>
      </c>
      <c r="F10" s="8" t="s">
        <v>351</v>
      </c>
      <c r="G10" s="140" t="s">
        <v>352</v>
      </c>
      <c r="J10" s="213" t="n">
        <f aca="false">+Input!B28</f>
        <v>0</v>
      </c>
      <c r="K10" s="204" t="s">
        <v>355</v>
      </c>
      <c r="L10" s="150" t="n">
        <f aca="false">J10*10000</f>
        <v>0</v>
      </c>
      <c r="M10" s="150" t="n">
        <v>0</v>
      </c>
      <c r="N10" s="150" t="n">
        <v>0</v>
      </c>
      <c r="O10" s="150" t="n">
        <v>0</v>
      </c>
      <c r="P10" s="150" t="n">
        <v>0</v>
      </c>
      <c r="Q10" s="150" t="n">
        <v>0</v>
      </c>
      <c r="R10" s="214" t="n">
        <f aca="false">SUM(L10:Q10)</f>
        <v>0</v>
      </c>
      <c r="S10" s="215" t="n">
        <f aca="false">IF(R10&gt;=0,R10/1000000,0)</f>
        <v>0</v>
      </c>
      <c r="T10" s="215" t="n">
        <f aca="false">IF(R10&gt;=0,0,R10/1000000)</f>
        <v>0</v>
      </c>
      <c r="V10" s="204" t="s">
        <v>356</v>
      </c>
      <c r="W10" s="87"/>
      <c r="X10" s="87"/>
      <c r="Y10" s="87"/>
      <c r="Z10" s="87"/>
      <c r="AA10" s="118"/>
    </row>
    <row r="11" customFormat="false" ht="12.75" hidden="false" customHeight="true" outlineLevel="0" collapsed="false">
      <c r="A11" s="140" t="s">
        <v>357</v>
      </c>
      <c r="E11" s="216" t="n">
        <v>0</v>
      </c>
      <c r="F11" s="8" t="s">
        <v>351</v>
      </c>
      <c r="G11" s="140" t="s">
        <v>358</v>
      </c>
      <c r="J11" s="213" t="n">
        <f aca="false">+Input!B29</f>
        <v>0</v>
      </c>
      <c r="K11" s="204" t="s">
        <v>359</v>
      </c>
      <c r="L11" s="150" t="n">
        <f aca="false">J11*10000</f>
        <v>0</v>
      </c>
      <c r="M11" s="150" t="n">
        <v>0</v>
      </c>
      <c r="N11" s="150" t="n">
        <v>0</v>
      </c>
      <c r="O11" s="150" t="n">
        <v>0</v>
      </c>
      <c r="P11" s="150" t="n">
        <v>0</v>
      </c>
      <c r="Q11" s="150" t="n">
        <v>0</v>
      </c>
      <c r="R11" s="214" t="n">
        <f aca="false">SUM(L11:Q11)</f>
        <v>0</v>
      </c>
      <c r="S11" s="215" t="n">
        <f aca="false">IF(R11&gt;=0,R11/1000000,0)</f>
        <v>0</v>
      </c>
      <c r="T11" s="215" t="n">
        <f aca="false">IF(R11&gt;=0,0,R11/1000000)</f>
        <v>0</v>
      </c>
      <c r="V11" s="204" t="s">
        <v>360</v>
      </c>
      <c r="W11" s="87"/>
      <c r="X11" s="87"/>
      <c r="Y11" s="87"/>
      <c r="Z11" s="87"/>
      <c r="AA11" s="118"/>
    </row>
    <row r="12" customFormat="false" ht="12.75" hidden="false" customHeight="true" outlineLevel="0" collapsed="false">
      <c r="A12" s="140" t="s">
        <v>361</v>
      </c>
      <c r="E12" s="216" t="n">
        <v>0</v>
      </c>
      <c r="F12" s="8" t="s">
        <v>351</v>
      </c>
      <c r="G12" s="140" t="s">
        <v>362</v>
      </c>
      <c r="J12" s="213" t="n">
        <f aca="false">+Input!B30</f>
        <v>0</v>
      </c>
      <c r="K12" s="204" t="s">
        <v>363</v>
      </c>
      <c r="L12" s="150" t="n">
        <v>0</v>
      </c>
      <c r="M12" s="150" t="n">
        <v>0</v>
      </c>
      <c r="N12" s="150" t="n">
        <v>0</v>
      </c>
      <c r="O12" s="150" t="n">
        <v>0</v>
      </c>
      <c r="P12" s="150" t="n">
        <v>0</v>
      </c>
      <c r="Q12" s="150" t="n">
        <v>0</v>
      </c>
      <c r="R12" s="214" t="n">
        <f aca="false">SUM(L12:Q12)</f>
        <v>0</v>
      </c>
      <c r="S12" s="215" t="n">
        <f aca="false">IF(R12&gt;=0,R12/1000000,0)</f>
        <v>0</v>
      </c>
      <c r="T12" s="215" t="n">
        <f aca="false">IF(R12&gt;=0,0,R12/1000000)</f>
        <v>0</v>
      </c>
      <c r="V12" s="204"/>
      <c r="W12" s="87"/>
      <c r="X12" s="87"/>
      <c r="Y12" s="87"/>
      <c r="Z12" s="87"/>
      <c r="AA12" s="118"/>
      <c r="AK12" s="150"/>
    </row>
    <row r="13" customFormat="false" ht="12.75" hidden="false" customHeight="true" outlineLevel="0" collapsed="false">
      <c r="A13" s="140" t="s">
        <v>364</v>
      </c>
      <c r="E13" s="216" t="n">
        <v>0</v>
      </c>
      <c r="F13" s="8" t="s">
        <v>351</v>
      </c>
      <c r="J13" s="208" t="s">
        <v>333</v>
      </c>
      <c r="K13" s="204"/>
      <c r="L13" s="87"/>
      <c r="M13" s="87"/>
      <c r="N13" s="87"/>
      <c r="O13" s="87"/>
      <c r="P13" s="87"/>
      <c r="Q13" s="87"/>
      <c r="R13" s="118"/>
      <c r="S13" s="217"/>
      <c r="T13" s="217"/>
      <c r="V13" s="204" t="s">
        <v>365</v>
      </c>
      <c r="W13" s="87"/>
      <c r="X13" s="87"/>
      <c r="Y13" s="22" t="s">
        <v>366</v>
      </c>
      <c r="Z13" s="87"/>
      <c r="AA13" s="118"/>
      <c r="AK13" s="150"/>
    </row>
    <row r="14" customFormat="false" ht="12.75" hidden="false" customHeight="true" outlineLevel="0" collapsed="false">
      <c r="A14" s="140" t="s">
        <v>367</v>
      </c>
      <c r="E14" s="218" t="n">
        <f aca="false">+E159</f>
        <v>0</v>
      </c>
      <c r="F14" s="140" t="s">
        <v>368</v>
      </c>
      <c r="J14" s="208" t="s">
        <v>369</v>
      </c>
      <c r="K14" s="204" t="s">
        <v>370</v>
      </c>
      <c r="L14" s="219" t="n">
        <f aca="false">SUM(L9:L13)/1000000</f>
        <v>0</v>
      </c>
      <c r="M14" s="219" t="n">
        <f aca="false">SUM(M9:M13)/1000000</f>
        <v>0</v>
      </c>
      <c r="N14" s="219" t="n">
        <f aca="false">SUM(N9:N13)/1000000</f>
        <v>0</v>
      </c>
      <c r="O14" s="219" t="n">
        <f aca="false">SUM(O9:O13)/1000000</f>
        <v>0</v>
      </c>
      <c r="P14" s="219" t="n">
        <f aca="false">SUM(P9:P13)/1000000</f>
        <v>0</v>
      </c>
      <c r="Q14" s="219" t="n">
        <f aca="false">SUM(Q9:Q13)/1000000</f>
        <v>0</v>
      </c>
      <c r="R14" s="220" t="n">
        <f aca="false">SUM(R9:R12)/1000000</f>
        <v>0</v>
      </c>
      <c r="S14" s="219" t="n">
        <f aca="false">SUM(S9:S13)</f>
        <v>0</v>
      </c>
      <c r="T14" s="219" t="n">
        <f aca="false">SUM(T9:T13)</f>
        <v>0</v>
      </c>
      <c r="V14" s="204"/>
      <c r="W14" s="87"/>
      <c r="X14" s="87"/>
      <c r="Y14" s="22" t="s">
        <v>371</v>
      </c>
      <c r="Z14" s="87"/>
      <c r="AA14" s="118"/>
    </row>
    <row r="15" customFormat="false" ht="12.75" hidden="false" customHeight="true" outlineLevel="0" collapsed="false">
      <c r="A15" s="140" t="s">
        <v>372</v>
      </c>
      <c r="C15" s="87"/>
      <c r="D15" s="87"/>
      <c r="E15" s="218" t="n">
        <f aca="false">+L159</f>
        <v>0</v>
      </c>
      <c r="F15" s="140" t="s">
        <v>368</v>
      </c>
      <c r="J15" s="208" t="s">
        <v>347</v>
      </c>
      <c r="K15" s="204" t="s">
        <v>373</v>
      </c>
      <c r="L15" s="40" t="n">
        <v>1</v>
      </c>
      <c r="M15" s="40" t="n">
        <v>0</v>
      </c>
      <c r="N15" s="40" t="n">
        <v>0</v>
      </c>
      <c r="O15" s="40" t="n">
        <v>0</v>
      </c>
      <c r="P15" s="40" t="n">
        <v>0</v>
      </c>
      <c r="Q15" s="40" t="n">
        <v>0</v>
      </c>
      <c r="R15" s="221" t="n">
        <f aca="false">IF(R16=0,0,R17/R16)</f>
        <v>1</v>
      </c>
      <c r="S15" s="222" t="str">
        <f aca="false">IF(SUM(S14:T14)-R14=0,"-",SUM(S14:T14)-R14)</f>
        <v>-</v>
      </c>
      <c r="T15" s="217"/>
      <c r="V15" s="204"/>
      <c r="W15" s="22" t="s">
        <v>374</v>
      </c>
      <c r="X15" s="22" t="s">
        <v>375</v>
      </c>
      <c r="Y15" s="28" t="s">
        <v>376</v>
      </c>
      <c r="Z15" s="87"/>
      <c r="AA15" s="118"/>
    </row>
    <row r="16" customFormat="false" ht="12.75" hidden="false" customHeight="true" outlineLevel="0" collapsed="false">
      <c r="A16" s="140" t="s">
        <v>377</v>
      </c>
      <c r="C16" s="199"/>
      <c r="D16" s="199"/>
      <c r="E16" s="218" t="n">
        <f aca="false">+E185</f>
        <v>0</v>
      </c>
      <c r="F16" s="140" t="s">
        <v>368</v>
      </c>
      <c r="I16" s="223"/>
      <c r="J16" s="213" t="n">
        <f aca="false">+Input!B32</f>
        <v>-176.77514359</v>
      </c>
      <c r="K16" s="204" t="s">
        <v>378</v>
      </c>
      <c r="L16" s="224" t="n">
        <f aca="false">J16/100</f>
        <v>-1.7677514359</v>
      </c>
      <c r="M16" s="224" t="n">
        <v>0</v>
      </c>
      <c r="N16" s="224" t="n">
        <v>0</v>
      </c>
      <c r="O16" s="224" t="n">
        <v>0</v>
      </c>
      <c r="P16" s="224" t="n">
        <v>0</v>
      </c>
      <c r="Q16" s="224" t="n">
        <v>0</v>
      </c>
      <c r="R16" s="225" t="n">
        <f aca="false">SUM(L16:Q16)</f>
        <v>-1.7677514359</v>
      </c>
      <c r="S16" s="226"/>
      <c r="T16" s="217"/>
      <c r="U16" s="87"/>
      <c r="V16" s="204" t="s">
        <v>379</v>
      </c>
      <c r="W16" s="87" t="n">
        <v>0</v>
      </c>
      <c r="X16" s="87" t="n">
        <v>0</v>
      </c>
      <c r="Y16" s="87" t="n">
        <f aca="false">(X16-W16)/1000000</f>
        <v>0</v>
      </c>
      <c r="Z16" s="87"/>
      <c r="AA16" s="118"/>
      <c r="AB16" s="87"/>
      <c r="AC16" s="87"/>
      <c r="AD16" s="87"/>
      <c r="AE16" s="87"/>
      <c r="AF16" s="87"/>
      <c r="AG16" s="87"/>
      <c r="AH16" s="87"/>
      <c r="AI16" s="87"/>
      <c r="AJ16" s="87"/>
      <c r="AK16" s="87"/>
    </row>
    <row r="17" customFormat="false" ht="12.75" hidden="false" customHeight="true" outlineLevel="0" collapsed="false">
      <c r="E17" s="218"/>
      <c r="I17" s="223"/>
      <c r="J17" s="223"/>
      <c r="K17" s="227"/>
      <c r="L17" s="228" t="n">
        <f aca="false">SUM(L15*L16)</f>
        <v>-1.7677514359</v>
      </c>
      <c r="M17" s="228" t="n">
        <f aca="false">SUM(M15*M16)</f>
        <v>0</v>
      </c>
      <c r="N17" s="228" t="n">
        <f aca="false">SUM(N15*N16)</f>
        <v>0</v>
      </c>
      <c r="O17" s="228" t="n">
        <f aca="false">SUM(O15*O16)</f>
        <v>0</v>
      </c>
      <c r="P17" s="228" t="n">
        <f aca="false">SUM(P15*P16)</f>
        <v>0</v>
      </c>
      <c r="Q17" s="228" t="n">
        <f aca="false">SUM(Q15*Q16)</f>
        <v>0</v>
      </c>
      <c r="R17" s="229" t="n">
        <f aca="false">SUM(L17:Q17)</f>
        <v>-1.7677514359</v>
      </c>
      <c r="S17" s="0"/>
      <c r="T17" s="0"/>
      <c r="U17" s="87"/>
      <c r="V17" s="204" t="s">
        <v>380</v>
      </c>
      <c r="W17" s="87" t="n">
        <v>0</v>
      </c>
      <c r="X17" s="87" t="n">
        <v>0</v>
      </c>
      <c r="Y17" s="87" t="n">
        <f aca="false">(X17-W17)/1000000</f>
        <v>0</v>
      </c>
      <c r="Z17" s="87"/>
      <c r="AA17" s="118"/>
      <c r="AB17" s="87"/>
      <c r="AC17" s="87"/>
      <c r="AD17" s="87"/>
      <c r="AE17" s="87"/>
      <c r="AF17" s="87"/>
      <c r="AG17" s="87"/>
      <c r="AH17" s="87"/>
      <c r="AI17" s="87"/>
      <c r="AJ17" s="87"/>
      <c r="AK17" s="87"/>
    </row>
    <row r="18" customFormat="false" ht="12.75" hidden="false" customHeight="true" outlineLevel="0" collapsed="false">
      <c r="E18" s="218"/>
      <c r="I18" s="223"/>
      <c r="J18" s="223"/>
      <c r="K18" s="209" t="s">
        <v>381</v>
      </c>
      <c r="L18" s="87"/>
      <c r="M18" s="87"/>
      <c r="N18" s="87"/>
      <c r="O18" s="87"/>
      <c r="P18" s="87"/>
      <c r="Q18" s="72"/>
      <c r="R18" s="118"/>
      <c r="S18" s="215"/>
      <c r="T18" s="215"/>
      <c r="U18" s="87"/>
      <c r="V18" s="204" t="s">
        <v>382</v>
      </c>
      <c r="W18" s="87" t="n">
        <f aca="false">W16+W17</f>
        <v>0</v>
      </c>
      <c r="X18" s="87" t="n">
        <f aca="false">X16+X17</f>
        <v>0</v>
      </c>
      <c r="Y18" s="87" t="n">
        <f aca="false">Y16+Y17</f>
        <v>0</v>
      </c>
      <c r="Z18" s="87"/>
      <c r="AA18" s="118"/>
      <c r="AB18" s="87"/>
      <c r="AC18" s="87"/>
      <c r="AD18" s="87"/>
      <c r="AE18" s="87"/>
      <c r="AF18" s="87"/>
      <c r="AG18" s="87"/>
      <c r="AH18" s="87"/>
      <c r="AI18" s="87"/>
      <c r="AJ18" s="87"/>
      <c r="AK18" s="87"/>
    </row>
    <row r="19" customFormat="false" ht="12.75" hidden="false" customHeight="true" outlineLevel="0" collapsed="false">
      <c r="A19" s="142" t="s">
        <v>186</v>
      </c>
      <c r="E19" s="230" t="n">
        <f aca="false">SUM(E9:E16)</f>
        <v>-11170984.4601</v>
      </c>
      <c r="I19" s="87"/>
      <c r="J19" s="87"/>
      <c r="K19" s="204" t="s">
        <v>353</v>
      </c>
      <c r="L19" s="150" t="n">
        <v>0</v>
      </c>
      <c r="M19" s="150" t="n">
        <v>0</v>
      </c>
      <c r="N19" s="150" t="n">
        <v>0</v>
      </c>
      <c r="O19" s="150" t="n">
        <v>0</v>
      </c>
      <c r="P19" s="150" t="n">
        <v>0</v>
      </c>
      <c r="Q19" s="150" t="n">
        <v>0</v>
      </c>
      <c r="R19" s="214" t="n">
        <f aca="false">SUM(L19:Q19)</f>
        <v>0</v>
      </c>
      <c r="S19" s="215" t="n">
        <f aca="false">IF(R19&gt;=0,R19/1000000,0)</f>
        <v>0</v>
      </c>
      <c r="T19" s="215" t="n">
        <f aca="false">IF(R19&gt;=0,0,R19/1000000)</f>
        <v>0</v>
      </c>
      <c r="U19" s="87"/>
      <c r="V19" s="204"/>
      <c r="W19" s="87"/>
      <c r="X19" s="87"/>
      <c r="Y19" s="87"/>
      <c r="Z19" s="87"/>
      <c r="AA19" s="118"/>
      <c r="AB19" s="87"/>
      <c r="AC19" s="87"/>
      <c r="AD19" s="87"/>
      <c r="AE19" s="87"/>
      <c r="AF19" s="87"/>
      <c r="AG19" s="87"/>
      <c r="AH19" s="87"/>
      <c r="AI19" s="150"/>
      <c r="AJ19" s="87"/>
      <c r="AK19" s="87"/>
    </row>
    <row r="20" customFormat="false" ht="12.75" hidden="false" customHeight="true" outlineLevel="0" collapsed="false">
      <c r="I20" s="87"/>
      <c r="J20" s="87"/>
      <c r="K20" s="204" t="s">
        <v>355</v>
      </c>
      <c r="L20" s="150" t="n">
        <v>0</v>
      </c>
      <c r="M20" s="150" t="n">
        <v>0</v>
      </c>
      <c r="N20" s="150" t="n">
        <v>0</v>
      </c>
      <c r="O20" s="150" t="n">
        <v>0</v>
      </c>
      <c r="P20" s="150" t="n">
        <v>0</v>
      </c>
      <c r="Q20" s="150" t="n">
        <v>0</v>
      </c>
      <c r="R20" s="214" t="n">
        <f aca="false">SUM(L20:Q20)</f>
        <v>0</v>
      </c>
      <c r="S20" s="215" t="n">
        <f aca="false">IF(R20&gt;=0,R20/1000000,0)</f>
        <v>0</v>
      </c>
      <c r="T20" s="215" t="n">
        <f aca="false">IF(R20&gt;=0,0,R20/1000000)</f>
        <v>0</v>
      </c>
      <c r="U20" s="87"/>
      <c r="V20" s="204" t="s">
        <v>383</v>
      </c>
      <c r="W20" s="87"/>
      <c r="X20" s="87"/>
      <c r="Y20" s="87"/>
      <c r="Z20" s="87" t="n">
        <f aca="false">SUM(E19)</f>
        <v>-11170984.4601</v>
      </c>
      <c r="AA20" s="118"/>
      <c r="AB20" s="87"/>
      <c r="AC20" s="87"/>
      <c r="AD20" s="87"/>
      <c r="AE20" s="87"/>
      <c r="AF20" s="87"/>
      <c r="AG20" s="87"/>
      <c r="AH20" s="87"/>
      <c r="AI20" s="150"/>
      <c r="AJ20" s="87"/>
      <c r="AK20" s="87"/>
    </row>
    <row r="21" customFormat="false" ht="12.75" hidden="false" customHeight="true" outlineLevel="0" collapsed="false">
      <c r="A21" s="205" t="s">
        <v>384</v>
      </c>
      <c r="I21" s="87"/>
      <c r="J21" s="87"/>
      <c r="K21" s="204" t="s">
        <v>359</v>
      </c>
      <c r="L21" s="150" t="n">
        <v>0</v>
      </c>
      <c r="M21" s="150" t="n">
        <v>0</v>
      </c>
      <c r="N21" s="150" t="n">
        <v>0</v>
      </c>
      <c r="O21" s="150" t="n">
        <v>0</v>
      </c>
      <c r="P21" s="150" t="n">
        <v>0</v>
      </c>
      <c r="Q21" s="150" t="n">
        <v>0</v>
      </c>
      <c r="R21" s="214" t="n">
        <f aca="false">SUM(L21:Q21)</f>
        <v>0</v>
      </c>
      <c r="S21" s="215" t="n">
        <f aca="false">IF(R21&gt;=0,R21/1000000,0)</f>
        <v>0</v>
      </c>
      <c r="T21" s="215" t="n">
        <f aca="false">IF(R21&gt;=0,0,R21/1000000)</f>
        <v>0</v>
      </c>
      <c r="U21" s="72"/>
      <c r="V21" s="231"/>
      <c r="W21" s="232"/>
      <c r="X21" s="232"/>
      <c r="Y21" s="232"/>
      <c r="Z21" s="232"/>
      <c r="AA21" s="233"/>
      <c r="AB21" s="72"/>
      <c r="AC21" s="72"/>
      <c r="AD21" s="72"/>
      <c r="AE21" s="72"/>
      <c r="AF21" s="72"/>
      <c r="AG21" s="72"/>
      <c r="AH21" s="72"/>
      <c r="AI21" s="9"/>
      <c r="AJ21" s="87"/>
      <c r="AK21" s="87"/>
    </row>
    <row r="22" customFormat="false" ht="12.75" hidden="false" customHeight="true" outlineLevel="0" collapsed="false">
      <c r="A22" s="140" t="s">
        <v>385</v>
      </c>
      <c r="E22" s="234" t="n">
        <v>0</v>
      </c>
      <c r="F22" s="8" t="s">
        <v>351</v>
      </c>
      <c r="G22" s="87"/>
      <c r="I22" s="87"/>
      <c r="J22" s="87"/>
      <c r="K22" s="204" t="s">
        <v>363</v>
      </c>
      <c r="L22" s="150" t="n">
        <v>0</v>
      </c>
      <c r="M22" s="150" t="n">
        <v>0</v>
      </c>
      <c r="N22" s="150" t="n">
        <v>0</v>
      </c>
      <c r="O22" s="150" t="n">
        <v>0</v>
      </c>
      <c r="P22" s="150" t="n">
        <v>0</v>
      </c>
      <c r="Q22" s="150" t="n">
        <v>0</v>
      </c>
      <c r="R22" s="214" t="n">
        <f aca="false">SUM(L22:Q22)</f>
        <v>0</v>
      </c>
      <c r="S22" s="215" t="n">
        <f aca="false">IF(R22&gt;=0,R22/1000000,0)</f>
        <v>0</v>
      </c>
      <c r="T22" s="215" t="n">
        <f aca="false">IF(R22&gt;=0,0,R22/1000000)</f>
        <v>0</v>
      </c>
      <c r="U22" s="87"/>
      <c r="V22" s="87"/>
      <c r="W22" s="87"/>
      <c r="X22" s="87"/>
      <c r="Y22" s="87"/>
      <c r="Z22" s="87"/>
      <c r="AA22" s="87"/>
      <c r="AB22" s="87"/>
      <c r="AC22" s="87"/>
      <c r="AD22" s="87"/>
      <c r="AE22" s="87"/>
      <c r="AF22" s="87"/>
      <c r="AG22" s="87"/>
      <c r="AH22" s="87"/>
      <c r="AI22" s="9"/>
      <c r="AJ22" s="87"/>
      <c r="AK22" s="87"/>
    </row>
    <row r="23" customFormat="false" ht="12.75" hidden="false" customHeight="true" outlineLevel="0" collapsed="false">
      <c r="A23" s="140" t="s">
        <v>386</v>
      </c>
      <c r="E23" s="216" t="n">
        <f aca="false">B63</f>
        <v>0</v>
      </c>
      <c r="F23" s="8" t="s">
        <v>351</v>
      </c>
      <c r="G23" s="87"/>
      <c r="I23" s="87"/>
      <c r="J23" s="87"/>
      <c r="K23" s="204"/>
      <c r="L23" s="87"/>
      <c r="M23" s="87"/>
      <c r="N23" s="87"/>
      <c r="O23" s="87"/>
      <c r="P23" s="87"/>
      <c r="Q23" s="87"/>
      <c r="R23" s="118"/>
      <c r="S23" s="217"/>
      <c r="T23" s="217"/>
      <c r="U23" s="87"/>
      <c r="V23" s="87"/>
      <c r="W23" s="87"/>
      <c r="X23" s="87"/>
      <c r="Y23" s="87"/>
      <c r="Z23" s="87"/>
      <c r="AA23" s="87"/>
      <c r="AB23" s="87"/>
      <c r="AC23" s="87"/>
      <c r="AD23" s="87"/>
      <c r="AE23" s="87"/>
      <c r="AF23" s="87"/>
      <c r="AG23" s="87"/>
      <c r="AH23" s="87"/>
      <c r="AI23" s="9"/>
      <c r="AJ23" s="87"/>
      <c r="AK23" s="87"/>
    </row>
    <row r="24" customFormat="false" ht="12.75" hidden="false" customHeight="true" outlineLevel="0" collapsed="false">
      <c r="A24" s="140" t="s">
        <v>387</v>
      </c>
      <c r="E24" s="235" t="n">
        <f aca="false">E22+E23</f>
        <v>0</v>
      </c>
      <c r="F24" s="140" t="s">
        <v>368</v>
      </c>
      <c r="I24" s="87"/>
      <c r="J24" s="87"/>
      <c r="K24" s="204" t="s">
        <v>370</v>
      </c>
      <c r="L24" s="219" t="n">
        <f aca="false">SUM(L19:L23)/1000000</f>
        <v>0</v>
      </c>
      <c r="M24" s="219" t="n">
        <f aca="false">SUM(M19:M23)/1000000</f>
        <v>0</v>
      </c>
      <c r="N24" s="219" t="n">
        <f aca="false">SUM(N19:N23)/1000000</f>
        <v>0</v>
      </c>
      <c r="O24" s="219" t="n">
        <f aca="false">SUM(O19:O23)/1000000</f>
        <v>0</v>
      </c>
      <c r="P24" s="219" t="n">
        <f aca="false">SUM(P19:P23)/1000000</f>
        <v>0</v>
      </c>
      <c r="Q24" s="219" t="n">
        <f aca="false">SUM(Q19:Q23)/1000000</f>
        <v>0</v>
      </c>
      <c r="R24" s="220" t="n">
        <f aca="false">SUM(R19:R22)/1000000</f>
        <v>0</v>
      </c>
      <c r="S24" s="219" t="n">
        <f aca="false">SUM(S19:S23)</f>
        <v>0</v>
      </c>
      <c r="T24" s="219" t="n">
        <f aca="false">SUM(T19:T23)</f>
        <v>0</v>
      </c>
      <c r="U24" s="72"/>
      <c r="V24" s="72"/>
      <c r="W24" s="72"/>
      <c r="X24" s="72"/>
      <c r="Y24" s="87"/>
      <c r="Z24" s="72"/>
      <c r="AA24" s="72"/>
      <c r="AB24" s="72"/>
      <c r="AC24" s="72"/>
      <c r="AD24" s="72"/>
      <c r="AE24" s="72"/>
      <c r="AF24" s="72"/>
      <c r="AG24" s="72"/>
      <c r="AH24" s="72"/>
      <c r="AI24" s="9"/>
      <c r="AJ24" s="87"/>
      <c r="AK24" s="87"/>
    </row>
    <row r="25" customFormat="false" ht="12.75" hidden="false" customHeight="true" outlineLevel="0" collapsed="false">
      <c r="A25" s="140" t="s">
        <v>388</v>
      </c>
      <c r="E25" s="218" t="n">
        <f aca="false">-M214</f>
        <v>-0</v>
      </c>
      <c r="I25" s="87"/>
      <c r="J25" s="87"/>
      <c r="K25" s="231"/>
      <c r="L25" s="232"/>
      <c r="M25" s="232"/>
      <c r="N25" s="232"/>
      <c r="O25" s="232"/>
      <c r="P25" s="232"/>
      <c r="Q25" s="232"/>
      <c r="R25" s="233"/>
      <c r="S25" s="72"/>
      <c r="T25" s="72"/>
      <c r="U25" s="87"/>
      <c r="V25" s="87"/>
      <c r="W25" s="87"/>
      <c r="X25" s="87"/>
      <c r="Y25" s="87"/>
      <c r="Z25" s="87"/>
      <c r="AA25" s="87"/>
      <c r="AB25" s="87"/>
      <c r="AC25" s="87"/>
      <c r="AD25" s="87"/>
      <c r="AE25" s="87"/>
      <c r="AF25" s="87"/>
      <c r="AG25" s="87"/>
      <c r="AH25" s="87"/>
      <c r="AI25" s="9"/>
      <c r="AJ25" s="87"/>
      <c r="AK25" s="87"/>
    </row>
    <row r="26" customFormat="false" ht="12.75" hidden="false" customHeight="true" outlineLevel="0" collapsed="false">
      <c r="A26" s="142" t="s">
        <v>389</v>
      </c>
      <c r="E26" s="236" t="n">
        <f aca="false">E24+E25</f>
        <v>0</v>
      </c>
      <c r="I26" s="87"/>
      <c r="J26" s="87"/>
      <c r="K26" s="8"/>
      <c r="L26" s="8"/>
      <c r="M26" s="8"/>
      <c r="N26" s="8"/>
      <c r="O26" s="8"/>
      <c r="P26" s="8"/>
      <c r="Q26" s="8"/>
      <c r="R26" s="8"/>
      <c r="S26" s="87"/>
      <c r="T26" s="87"/>
      <c r="U26" s="87"/>
      <c r="V26" s="87"/>
      <c r="W26" s="87"/>
      <c r="X26" s="87"/>
      <c r="Y26" s="87"/>
      <c r="Z26" s="87"/>
      <c r="AA26" s="87"/>
      <c r="AB26" s="87"/>
      <c r="AC26" s="87"/>
      <c r="AD26" s="87"/>
      <c r="AE26" s="87"/>
      <c r="AF26" s="87"/>
      <c r="AG26" s="87"/>
      <c r="AH26" s="87"/>
      <c r="AI26" s="9"/>
      <c r="AJ26" s="87"/>
      <c r="AK26" s="87"/>
    </row>
    <row r="27" customFormat="false" ht="12.75" hidden="false" customHeight="true" outlineLevel="0" collapsed="false">
      <c r="G27" s="87"/>
      <c r="I27" s="87"/>
      <c r="J27" s="87"/>
      <c r="K27" s="237"/>
      <c r="L27" s="196"/>
      <c r="M27" s="196"/>
      <c r="N27" s="196"/>
      <c r="O27" s="196"/>
      <c r="P27" s="196"/>
      <c r="Q27" s="238"/>
      <c r="R27" s="239"/>
      <c r="S27" s="87"/>
      <c r="T27" s="87"/>
      <c r="U27" s="87"/>
      <c r="V27" s="87"/>
      <c r="W27" s="87"/>
      <c r="X27" s="87"/>
      <c r="Y27" s="87"/>
      <c r="Z27" s="87"/>
      <c r="AA27" s="87"/>
      <c r="AB27" s="87"/>
      <c r="AC27" s="87"/>
      <c r="AD27" s="87"/>
      <c r="AE27" s="87"/>
      <c r="AF27" s="87"/>
      <c r="AG27" s="87"/>
      <c r="AH27" s="87"/>
      <c r="AI27" s="87"/>
      <c r="AJ27" s="87"/>
      <c r="AK27" s="87"/>
    </row>
    <row r="28" customFormat="false" ht="12.75" hidden="false" customHeight="true" outlineLevel="0" collapsed="false">
      <c r="A28" s="205" t="s">
        <v>390</v>
      </c>
      <c r="E28" s="87"/>
      <c r="I28" s="87"/>
      <c r="J28" s="87"/>
      <c r="K28" s="240" t="s">
        <v>391</v>
      </c>
      <c r="L28" s="240"/>
      <c r="M28" s="241" t="s">
        <v>392</v>
      </c>
      <c r="N28" s="241" t="s">
        <v>393</v>
      </c>
      <c r="O28" s="87"/>
      <c r="P28" s="87"/>
      <c r="Q28" s="87"/>
      <c r="R28" s="118"/>
      <c r="S28" s="87"/>
      <c r="T28" s="87"/>
      <c r="U28" s="87"/>
      <c r="V28" s="87"/>
      <c r="W28" s="87"/>
      <c r="X28" s="87"/>
      <c r="Y28" s="87"/>
      <c r="Z28" s="87"/>
      <c r="AA28" s="87"/>
      <c r="AB28" s="87"/>
      <c r="AC28" s="87"/>
      <c r="AD28" s="87"/>
      <c r="AE28" s="87"/>
      <c r="AF28" s="87"/>
      <c r="AG28" s="87"/>
      <c r="AH28" s="87"/>
      <c r="AI28" s="87"/>
      <c r="AJ28" s="87"/>
      <c r="AK28" s="87"/>
    </row>
    <row r="29" customFormat="false" ht="12.75" hidden="false" customHeight="true" outlineLevel="0" collapsed="false">
      <c r="A29" s="140" t="s">
        <v>394</v>
      </c>
      <c r="E29" s="234" t="n">
        <v>14954741.9783</v>
      </c>
      <c r="F29" s="140" t="s">
        <v>395</v>
      </c>
      <c r="I29" s="87"/>
      <c r="J29" s="87"/>
      <c r="K29" s="204" t="s">
        <v>381</v>
      </c>
      <c r="L29" s="87"/>
      <c r="M29" s="87"/>
      <c r="N29" s="87"/>
      <c r="O29" s="87"/>
      <c r="P29" s="87"/>
      <c r="Q29" s="72"/>
      <c r="R29" s="242"/>
      <c r="S29" s="87"/>
      <c r="T29" s="87"/>
      <c r="U29" s="87"/>
      <c r="V29" s="87"/>
      <c r="W29" s="87"/>
      <c r="X29" s="87"/>
      <c r="Y29" s="87"/>
      <c r="Z29" s="87"/>
      <c r="AA29" s="87"/>
      <c r="AB29" s="87"/>
      <c r="AC29" s="87"/>
      <c r="AD29" s="87"/>
      <c r="AE29" s="87"/>
      <c r="AF29" s="87"/>
      <c r="AG29" s="87"/>
      <c r="AH29" s="87"/>
      <c r="AI29" s="87"/>
      <c r="AJ29" s="87"/>
      <c r="AK29" s="87"/>
    </row>
    <row r="30" customFormat="false" ht="12.75" hidden="false" customHeight="true" outlineLevel="0" collapsed="false">
      <c r="A30" s="140" t="s">
        <v>396</v>
      </c>
      <c r="E30" s="243" t="n">
        <f aca="false">B61</f>
        <v>0</v>
      </c>
      <c r="F30" s="140" t="s">
        <v>397</v>
      </c>
      <c r="I30" s="87"/>
      <c r="J30" s="87"/>
      <c r="K30" s="204" t="s">
        <v>398</v>
      </c>
      <c r="L30" s="87"/>
      <c r="M30" s="150" t="n">
        <v>-10722733.4526</v>
      </c>
      <c r="N30" s="150"/>
      <c r="O30" s="87" t="s">
        <v>395</v>
      </c>
      <c r="P30" s="87"/>
      <c r="Q30" s="87"/>
      <c r="R30" s="118"/>
      <c r="S30" s="87"/>
      <c r="T30" s="87"/>
      <c r="U30" s="87"/>
      <c r="V30" s="87"/>
      <c r="W30" s="87"/>
      <c r="X30" s="87"/>
      <c r="Y30" s="87"/>
      <c r="Z30" s="87"/>
      <c r="AA30" s="87"/>
      <c r="AB30" s="87"/>
      <c r="AC30" s="87"/>
      <c r="AD30" s="87"/>
      <c r="AE30" s="87"/>
      <c r="AF30" s="87"/>
      <c r="AG30" s="87"/>
      <c r="AH30" s="87"/>
      <c r="AI30" s="87"/>
      <c r="AJ30" s="87"/>
      <c r="AK30" s="87"/>
    </row>
    <row r="31" customFormat="false" ht="12.75" hidden="false" customHeight="true" outlineLevel="0" collapsed="false">
      <c r="A31" s="140" t="s">
        <v>399</v>
      </c>
      <c r="E31" s="218" t="n">
        <f aca="false">B102</f>
        <v>0</v>
      </c>
      <c r="F31" s="140" t="s">
        <v>397</v>
      </c>
      <c r="I31" s="87"/>
      <c r="J31" s="87"/>
      <c r="K31" s="204" t="s">
        <v>400</v>
      </c>
      <c r="L31" s="87"/>
      <c r="M31" s="150" t="n">
        <v>0</v>
      </c>
      <c r="N31" s="9" t="n">
        <f aca="false">M31</f>
        <v>0</v>
      </c>
      <c r="O31" s="87" t="s">
        <v>395</v>
      </c>
      <c r="P31" s="87"/>
      <c r="Q31" s="87"/>
      <c r="R31" s="118"/>
      <c r="S31" s="87"/>
      <c r="T31" s="87"/>
      <c r="U31" s="87"/>
      <c r="V31" s="87"/>
      <c r="W31" s="87"/>
      <c r="X31" s="87"/>
      <c r="Y31" s="87"/>
      <c r="Z31" s="87"/>
      <c r="AA31" s="87"/>
      <c r="AB31" s="87"/>
      <c r="AC31" s="87"/>
      <c r="AD31" s="87"/>
      <c r="AE31" s="87"/>
      <c r="AF31" s="87"/>
      <c r="AG31" s="87"/>
      <c r="AH31" s="87"/>
      <c r="AI31" s="72"/>
      <c r="AJ31" s="87"/>
      <c r="AK31" s="87"/>
    </row>
    <row r="32" customFormat="false" ht="12.75" hidden="false" customHeight="true" outlineLevel="0" collapsed="false">
      <c r="A32" s="140" t="s">
        <v>401</v>
      </c>
      <c r="E32" s="243" t="n">
        <f aca="false">B118</f>
        <v>0</v>
      </c>
      <c r="F32" s="140" t="s">
        <v>397</v>
      </c>
      <c r="K32" s="204" t="s">
        <v>402</v>
      </c>
      <c r="L32" s="87"/>
      <c r="M32" s="150" t="n">
        <v>14954741.9783</v>
      </c>
      <c r="N32" s="9"/>
      <c r="O32" s="87" t="s">
        <v>395</v>
      </c>
      <c r="P32" s="87"/>
      <c r="Q32" s="87"/>
      <c r="R32" s="118"/>
      <c r="AI32" s="8"/>
    </row>
    <row r="33" customFormat="false" ht="12.75" hidden="false" customHeight="true" outlineLevel="0" collapsed="false">
      <c r="A33" s="140" t="s">
        <v>403</v>
      </c>
      <c r="E33" s="218" t="n">
        <f aca="false">+B67</f>
        <v>0</v>
      </c>
      <c r="F33" s="140" t="s">
        <v>397</v>
      </c>
      <c r="K33" s="204"/>
      <c r="L33" s="72"/>
      <c r="M33" s="9"/>
      <c r="N33" s="9"/>
      <c r="O33" s="87"/>
      <c r="P33" s="87"/>
      <c r="Q33" s="87"/>
      <c r="R33" s="118"/>
    </row>
    <row r="34" customFormat="false" ht="12.75" hidden="false" customHeight="true" outlineLevel="0" collapsed="false">
      <c r="A34" s="140" t="s">
        <v>404</v>
      </c>
      <c r="E34" s="218" t="n">
        <f aca="false">SUM(G34:G35)</f>
        <v>69650.4322</v>
      </c>
      <c r="F34" s="140" t="s">
        <v>397</v>
      </c>
      <c r="G34" s="244" t="n">
        <f aca="false">-B69</f>
        <v>-0</v>
      </c>
      <c r="H34" s="140" t="s">
        <v>405</v>
      </c>
      <c r="K34" s="204" t="s">
        <v>406</v>
      </c>
      <c r="L34" s="87"/>
      <c r="M34" s="9" t="n">
        <f aca="false">B76</f>
        <v>-378600.5753</v>
      </c>
      <c r="N34" s="9" t="n">
        <f aca="false">B63</f>
        <v>0</v>
      </c>
      <c r="O34" s="87" t="s">
        <v>407</v>
      </c>
      <c r="P34" s="87"/>
      <c r="Q34" s="87"/>
      <c r="R34" s="118"/>
    </row>
    <row r="35" customFormat="false" ht="12.75" hidden="false" customHeight="true" outlineLevel="0" collapsed="false">
      <c r="A35" s="140" t="s">
        <v>408</v>
      </c>
      <c r="E35" s="218" t="n">
        <f aca="false">F238</f>
        <v>0</v>
      </c>
      <c r="F35" s="140" t="s">
        <v>397</v>
      </c>
      <c r="G35" s="245" t="n">
        <f aca="false">SUM(B58+B59)*-1</f>
        <v>69650.4322</v>
      </c>
      <c r="H35" s="140" t="s">
        <v>409</v>
      </c>
      <c r="K35" s="204"/>
      <c r="L35" s="87"/>
      <c r="M35" s="9"/>
      <c r="N35" s="9"/>
      <c r="O35" s="87"/>
      <c r="P35" s="87"/>
      <c r="Q35" s="87"/>
      <c r="R35" s="118"/>
    </row>
    <row r="36" customFormat="false" ht="12.75" hidden="false" customHeight="true" outlineLevel="0" collapsed="false">
      <c r="A36" s="142" t="s">
        <v>410</v>
      </c>
      <c r="E36" s="230" t="n">
        <f aca="false">SUM(E29:E35)</f>
        <v>15024392.4105</v>
      </c>
      <c r="K36" s="204" t="s">
        <v>268</v>
      </c>
      <c r="L36" s="72"/>
      <c r="M36" s="9" t="n">
        <f aca="false">SUM(M30:M34)</f>
        <v>3853407.9504</v>
      </c>
      <c r="N36" s="9" t="n">
        <f aca="false">SUM(N30:N34)</f>
        <v>0</v>
      </c>
      <c r="O36" s="87"/>
      <c r="P36" s="87"/>
      <c r="Q36" s="87"/>
      <c r="R36" s="118"/>
    </row>
    <row r="37" customFormat="false" ht="12.75" hidden="false" customHeight="true" outlineLevel="0" collapsed="false">
      <c r="K37" s="246"/>
      <c r="L37" s="72"/>
      <c r="M37" s="72"/>
      <c r="N37" s="72"/>
      <c r="O37" s="87"/>
      <c r="P37" s="87"/>
      <c r="Q37" s="87"/>
      <c r="R37" s="118"/>
    </row>
    <row r="38" customFormat="false" ht="12.75" hidden="false" customHeight="true" outlineLevel="0" collapsed="false">
      <c r="A38" s="205" t="s">
        <v>411</v>
      </c>
      <c r="C38" s="150"/>
      <c r="E38" s="230" t="n">
        <f aca="false">+E36+E26+E19</f>
        <v>3853407.9504</v>
      </c>
      <c r="K38" s="204"/>
      <c r="L38" s="247" t="s">
        <v>412</v>
      </c>
      <c r="M38" s="64" t="n">
        <f aca="false">M36-E38</f>
        <v>0</v>
      </c>
      <c r="N38" s="64" t="n">
        <f aca="false">+N36-E26</f>
        <v>0</v>
      </c>
      <c r="O38" s="87"/>
      <c r="P38" s="87"/>
      <c r="Q38" s="87"/>
      <c r="R38" s="118"/>
      <c r="AN38" s="8"/>
      <c r="AO38" s="8"/>
      <c r="AP38" s="8"/>
      <c r="AQ38" s="8"/>
      <c r="AR38" s="8"/>
      <c r="AS38" s="8"/>
    </row>
    <row r="39" customFormat="false" ht="12.75" hidden="false" customHeight="true" outlineLevel="0" collapsed="false">
      <c r="K39" s="248"/>
      <c r="L39" s="249"/>
      <c r="M39" s="249"/>
      <c r="N39" s="250"/>
      <c r="O39" s="249"/>
      <c r="P39" s="249"/>
      <c r="Q39" s="249"/>
      <c r="R39" s="251"/>
      <c r="AJ39" s="8"/>
      <c r="AK39" s="8"/>
      <c r="AN39" s="8"/>
      <c r="AO39" s="8"/>
      <c r="AP39" s="8"/>
      <c r="AQ39" s="8"/>
      <c r="AR39" s="8"/>
      <c r="AS39" s="8"/>
    </row>
    <row r="40" customFormat="false" ht="12.75" hidden="false" customHeight="true" outlineLevel="0" collapsed="false">
      <c r="K40" s="87"/>
      <c r="L40" s="87"/>
      <c r="M40" s="87"/>
      <c r="N40" s="87"/>
      <c r="O40" s="87"/>
      <c r="P40" s="87"/>
      <c r="AJ40" s="8"/>
      <c r="AK40" s="8"/>
      <c r="AN40" s="8"/>
      <c r="AO40" s="8"/>
      <c r="AP40" s="8"/>
      <c r="AQ40" s="8"/>
      <c r="AR40" s="8"/>
      <c r="AS40" s="8"/>
    </row>
    <row r="41" customFormat="false" ht="12.75" hidden="false" customHeight="true" outlineLevel="0" collapsed="false">
      <c r="A41" s="252" t="s">
        <v>413</v>
      </c>
      <c r="B41" s="252"/>
      <c r="I41" s="0"/>
      <c r="K41" s="8"/>
      <c r="M41" s="10"/>
      <c r="N41" s="8"/>
      <c r="O41" s="8"/>
      <c r="P41" s="8"/>
      <c r="X41" s="253"/>
      <c r="AJ41" s="8"/>
      <c r="AK41" s="8"/>
      <c r="AN41" s="8"/>
      <c r="AO41" s="8"/>
      <c r="AP41" s="8"/>
      <c r="AQ41" s="8"/>
      <c r="AR41" s="8"/>
      <c r="AS41" s="8"/>
    </row>
    <row r="42" customFormat="false" ht="12.75" hidden="false" customHeight="true" outlineLevel="0" collapsed="false">
      <c r="B42" s="8"/>
      <c r="AI42" s="254" t="s">
        <v>246</v>
      </c>
      <c r="AJ42" s="254"/>
      <c r="AK42" s="8"/>
      <c r="AN42" s="8"/>
      <c r="AO42" s="8"/>
      <c r="AP42" s="8"/>
      <c r="AQ42" s="8"/>
      <c r="AR42" s="8"/>
      <c r="AS42" s="8"/>
    </row>
    <row r="43" customFormat="false" ht="12.75" hidden="false" customHeight="true" outlineLevel="0" collapsed="false">
      <c r="A43" s="255"/>
      <c r="B43" s="256" t="s">
        <v>414</v>
      </c>
      <c r="C43" s="257" t="n">
        <f aca="false">SUM(C47:C71)-C61-C68-C69</f>
        <v>0</v>
      </c>
      <c r="D43" s="257" t="n">
        <f aca="false">SUM(D47:D71)-D61-D68-D69</f>
        <v>-86319.5904</v>
      </c>
      <c r="E43" s="257" t="n">
        <f aca="false">SUM(E47:E71)-G61-G68-G69</f>
        <v>-39264.8121</v>
      </c>
      <c r="F43" s="257" t="n">
        <f aca="false">SUM(F47:F71)-F61-F68-F69</f>
        <v>-149155.2321</v>
      </c>
      <c r="G43" s="257" t="n">
        <f aca="false">SUM(G47:G71)-I61-I68-I69</f>
        <v>-326634.6457</v>
      </c>
      <c r="H43" s="257" t="n">
        <f aca="false">SUM(H47:H71)-L61-L68-L69</f>
        <v>7994.3245</v>
      </c>
      <c r="I43" s="257" t="n">
        <f aca="false">SUM(I47:I71)-M61-M68-M69</f>
        <v>0</v>
      </c>
      <c r="J43" s="257" t="n">
        <f aca="false">SUM(J47:J71)-N61-N68-N69</f>
        <v>0</v>
      </c>
      <c r="K43" s="257" t="n">
        <f aca="false">SUM(K47:K71)-O61-O68-O69</f>
        <v>-68182.8525</v>
      </c>
      <c r="L43" s="257" t="n">
        <f aca="false">SUM(L47:L71)-P61-P68-P69</f>
        <v>-26361.2207</v>
      </c>
      <c r="M43" s="257" t="n">
        <f aca="false">SUM(M47:M71)-Q61-Q68-Q69</f>
        <v>108159.7135</v>
      </c>
      <c r="N43" s="257" t="n">
        <f aca="false">SUM(N47:N71)-R61-R68-R69</f>
        <v>-4831.2489</v>
      </c>
      <c r="O43" s="257" t="n">
        <f aca="false">SUM(O47:O71)-S61-S68-S69</f>
        <v>0</v>
      </c>
      <c r="P43" s="257" t="n">
        <f aca="false">SUM(P47:P71)-T61-T68-T69</f>
        <v>0</v>
      </c>
      <c r="Q43" s="257" t="n">
        <f aca="false">SUM(Q47:Q71)-Q61-Q68-Q69</f>
        <v>0</v>
      </c>
      <c r="R43" s="257" t="n">
        <f aca="false">SUM(R47:R71)-R61-R68-R69</f>
        <v>-100168.1717</v>
      </c>
      <c r="S43" s="257" t="n">
        <f aca="false">SUM(S47:S71)-S61-S68-S69</f>
        <v>186116.5429</v>
      </c>
      <c r="T43" s="257" t="n">
        <f aca="false">SUM(T47:T71)-T61-T68-T69</f>
        <v>24553.3586</v>
      </c>
      <c r="U43" s="257" t="n">
        <f aca="false">SUM(U47:U71)-U61-U68-U69</f>
        <v>18480.4043</v>
      </c>
      <c r="V43" s="257" t="n">
        <f aca="false">SUM(V47:V71)-V61-V68-V69</f>
        <v>-46995.7986</v>
      </c>
      <c r="W43" s="257" t="n">
        <f aca="false">SUM(W47:W71)-Z61-W68-W69</f>
        <v>0</v>
      </c>
      <c r="X43" s="257" t="n">
        <f aca="false">SUM(X47:X71)-X61-X68-X69</f>
        <v>0</v>
      </c>
      <c r="Y43" s="257" t="n">
        <f aca="false">SUM(Y47:Y71)-Y61-Y68-Y69</f>
        <v>-24052.2963</v>
      </c>
      <c r="Z43" s="257" t="n">
        <f aca="false">SUM(Z47:Z71)-AB61-AB68-AB69</f>
        <v>78410.5177</v>
      </c>
      <c r="AA43" s="257" t="n">
        <f aca="false">SUM(AA47:AA71)-AC61-AC68-AC69</f>
        <v>0</v>
      </c>
      <c r="AB43" s="257" t="n">
        <f aca="false">SUM(AB47:AB71)-AB61-AB68-AB69</f>
        <v>0</v>
      </c>
      <c r="AC43" s="257" t="n">
        <f aca="false">SUM(AC47:AC71)-AC61-AC68-AC69</f>
        <v>0</v>
      </c>
      <c r="AD43" s="257" t="n">
        <f aca="false">SUM(AD47:AD71)-AD61-AD68-AD69</f>
        <v>0</v>
      </c>
      <c r="AE43" s="257" t="n">
        <f aca="false">SUM(AE47:AE71)-AE61-AE68-AE69</f>
        <v>0</v>
      </c>
      <c r="AF43" s="257" t="n">
        <f aca="false">SUM(AF47:AF71)-AF61-AF68-AF69</f>
        <v>0</v>
      </c>
      <c r="AG43" s="257" t="n">
        <f aca="false">SUM(AG47:AG71)-AG61-AG68-AG69</f>
        <v>0</v>
      </c>
      <c r="AH43" s="8"/>
      <c r="AI43" s="258" t="s">
        <v>415</v>
      </c>
      <c r="AJ43" s="259" t="s">
        <v>416</v>
      </c>
      <c r="AK43" s="8"/>
      <c r="AL43" s="22"/>
      <c r="AN43" s="8"/>
      <c r="AO43" s="8"/>
      <c r="AP43" s="8"/>
      <c r="AQ43" s="8"/>
      <c r="AR43" s="8"/>
      <c r="AS43" s="8"/>
    </row>
    <row r="44" customFormat="false" ht="12.75" hidden="false" customHeight="true" outlineLevel="0" collapsed="false">
      <c r="A44" s="260" t="s">
        <v>417</v>
      </c>
      <c r="B44" s="261" t="n">
        <f aca="false">B4</f>
        <v>36982</v>
      </c>
      <c r="C44" s="262" t="n">
        <f aca="false">B44</f>
        <v>36982</v>
      </c>
      <c r="D44" s="262" t="n">
        <f aca="false">C44+1</f>
        <v>36983</v>
      </c>
      <c r="E44" s="262" t="n">
        <f aca="false">D44+1</f>
        <v>36984</v>
      </c>
      <c r="F44" s="262" t="n">
        <f aca="false">E44+1</f>
        <v>36985</v>
      </c>
      <c r="G44" s="262" t="n">
        <f aca="false">F44+1</f>
        <v>36986</v>
      </c>
      <c r="H44" s="262" t="n">
        <f aca="false">G44+1</f>
        <v>36987</v>
      </c>
      <c r="I44" s="262" t="n">
        <f aca="false">H44+1</f>
        <v>36988</v>
      </c>
      <c r="J44" s="262" t="n">
        <f aca="false">I44+1</f>
        <v>36989</v>
      </c>
      <c r="K44" s="262" t="n">
        <f aca="false">J44+1</f>
        <v>36990</v>
      </c>
      <c r="L44" s="262" t="n">
        <f aca="false">K44+1</f>
        <v>36991</v>
      </c>
      <c r="M44" s="262" t="n">
        <f aca="false">L44+1</f>
        <v>36992</v>
      </c>
      <c r="N44" s="262" t="n">
        <f aca="false">M44+1</f>
        <v>36993</v>
      </c>
      <c r="O44" s="262" t="n">
        <f aca="false">N44+1</f>
        <v>36994</v>
      </c>
      <c r="P44" s="262" t="n">
        <f aca="false">O44+1</f>
        <v>36995</v>
      </c>
      <c r="Q44" s="262" t="n">
        <f aca="false">P44+1</f>
        <v>36996</v>
      </c>
      <c r="R44" s="262" t="n">
        <f aca="false">Q44+1</f>
        <v>36997</v>
      </c>
      <c r="S44" s="262" t="n">
        <f aca="false">R44+1</f>
        <v>36998</v>
      </c>
      <c r="T44" s="262" t="n">
        <f aca="false">S44+1</f>
        <v>36999</v>
      </c>
      <c r="U44" s="262" t="n">
        <f aca="false">T44+1</f>
        <v>37000</v>
      </c>
      <c r="V44" s="262" t="n">
        <f aca="false">U44+1</f>
        <v>37001</v>
      </c>
      <c r="W44" s="262" t="n">
        <f aca="false">V44+1</f>
        <v>37002</v>
      </c>
      <c r="X44" s="262" t="n">
        <f aca="false">W44+1</f>
        <v>37003</v>
      </c>
      <c r="Y44" s="262" t="n">
        <f aca="false">X44+1</f>
        <v>37004</v>
      </c>
      <c r="Z44" s="262" t="n">
        <f aca="false">Y44+1</f>
        <v>37005</v>
      </c>
      <c r="AA44" s="262" t="n">
        <f aca="false">Z44+1</f>
        <v>37006</v>
      </c>
      <c r="AB44" s="262" t="n">
        <f aca="false">AA44+1</f>
        <v>37007</v>
      </c>
      <c r="AC44" s="262" t="n">
        <f aca="false">AB44+1</f>
        <v>37008</v>
      </c>
      <c r="AD44" s="262" t="n">
        <f aca="false">AC44+1</f>
        <v>37009</v>
      </c>
      <c r="AE44" s="262" t="n">
        <f aca="false">AD44+1</f>
        <v>37010</v>
      </c>
      <c r="AF44" s="262" t="n">
        <f aca="false">AE44+1</f>
        <v>37011</v>
      </c>
      <c r="AG44" s="262" t="n">
        <f aca="false">AF44+1</f>
        <v>37012</v>
      </c>
      <c r="AH44" s="263"/>
      <c r="AI44" s="264" t="n">
        <v>1</v>
      </c>
      <c r="AJ44" s="265" t="s">
        <v>418</v>
      </c>
      <c r="AK44" s="263"/>
      <c r="AL44" s="266"/>
      <c r="AM44" s="263"/>
      <c r="AN44" s="263"/>
      <c r="AO44" s="263"/>
      <c r="AP44" s="263"/>
      <c r="AQ44" s="263"/>
      <c r="AR44" s="263"/>
      <c r="AS44" s="263"/>
      <c r="AT44" s="263"/>
      <c r="AU44" s="263"/>
      <c r="AV44" s="263"/>
      <c r="AW44" s="263"/>
      <c r="AX44" s="263"/>
      <c r="AY44" s="263"/>
      <c r="AZ44" s="263"/>
      <c r="BA44" s="263"/>
      <c r="BB44" s="263"/>
      <c r="BC44" s="263"/>
      <c r="BD44" s="263"/>
      <c r="BE44" s="263"/>
      <c r="BF44" s="263"/>
      <c r="BG44" s="263"/>
      <c r="BH44" s="263"/>
      <c r="BI44" s="263"/>
      <c r="BJ44" s="263"/>
      <c r="BK44" s="263"/>
      <c r="BL44" s="263"/>
      <c r="BM44" s="263"/>
      <c r="BN44" s="263"/>
      <c r="BO44" s="263"/>
      <c r="BP44" s="263"/>
      <c r="BQ44" s="263"/>
      <c r="BR44" s="263"/>
      <c r="BS44" s="263"/>
      <c r="BT44" s="263"/>
      <c r="BU44" s="263"/>
      <c r="BV44" s="263"/>
      <c r="BW44" s="263"/>
      <c r="BX44" s="263"/>
      <c r="BY44" s="263"/>
      <c r="BZ44" s="263"/>
      <c r="CA44" s="263"/>
      <c r="CB44" s="263"/>
      <c r="CC44" s="263"/>
      <c r="CD44" s="263"/>
      <c r="CE44" s="263"/>
      <c r="CF44" s="263"/>
      <c r="CG44" s="263"/>
      <c r="CH44" s="263"/>
      <c r="CI44" s="263"/>
      <c r="CJ44" s="263"/>
      <c r="CK44" s="263"/>
      <c r="CL44" s="263"/>
      <c r="CM44" s="263"/>
      <c r="CN44" s="263"/>
      <c r="CO44" s="263"/>
      <c r="CP44" s="263"/>
      <c r="CQ44" s="263"/>
      <c r="CR44" s="263"/>
      <c r="CS44" s="263"/>
      <c r="CT44" s="263"/>
      <c r="CU44" s="263"/>
      <c r="CV44" s="263"/>
      <c r="CW44" s="263"/>
      <c r="CX44" s="263"/>
      <c r="CY44" s="263"/>
      <c r="CZ44" s="263"/>
      <c r="DA44" s="263"/>
      <c r="DB44" s="263"/>
      <c r="DC44" s="263"/>
      <c r="DD44" s="263"/>
      <c r="DE44" s="263"/>
      <c r="DF44" s="263"/>
      <c r="DG44" s="263"/>
      <c r="DH44" s="263"/>
      <c r="DI44" s="263"/>
      <c r="DJ44" s="263"/>
      <c r="DK44" s="263"/>
      <c r="DL44" s="263"/>
      <c r="DM44" s="263"/>
      <c r="DN44" s="263"/>
      <c r="DO44" s="263"/>
      <c r="DP44" s="263"/>
      <c r="DQ44" s="263"/>
      <c r="DR44" s="263"/>
      <c r="DS44" s="263"/>
      <c r="DT44" s="263"/>
      <c r="DU44" s="263"/>
      <c r="DV44" s="263"/>
      <c r="DW44" s="263"/>
      <c r="DX44" s="263"/>
      <c r="DY44" s="263"/>
      <c r="DZ44" s="263"/>
      <c r="EA44" s="263"/>
      <c r="EB44" s="263"/>
      <c r="EC44" s="263"/>
      <c r="ED44" s="263"/>
      <c r="EE44" s="263"/>
      <c r="EF44" s="263"/>
      <c r="EG44" s="263"/>
      <c r="EH44" s="263"/>
      <c r="EI44" s="263"/>
      <c r="EJ44" s="263"/>
      <c r="EK44" s="263"/>
      <c r="EL44" s="263"/>
      <c r="EM44" s="263"/>
      <c r="EN44" s="263"/>
      <c r="EO44" s="263"/>
      <c r="EP44" s="263"/>
      <c r="EQ44" s="263"/>
      <c r="ER44" s="263"/>
      <c r="ES44" s="263"/>
      <c r="ET44" s="263"/>
      <c r="EU44" s="263"/>
      <c r="EV44" s="263"/>
      <c r="EW44" s="263"/>
      <c r="EX44" s="263"/>
      <c r="EY44" s="263"/>
      <c r="EZ44" s="263"/>
      <c r="FA44" s="263"/>
      <c r="FB44" s="263"/>
      <c r="FC44" s="263"/>
      <c r="FD44" s="263"/>
      <c r="FE44" s="263"/>
      <c r="FF44" s="263"/>
      <c r="FG44" s="263"/>
      <c r="FH44" s="263"/>
      <c r="FI44" s="263"/>
      <c r="FJ44" s="263"/>
      <c r="FK44" s="263"/>
      <c r="FL44" s="263"/>
      <c r="FM44" s="263"/>
      <c r="FN44" s="263"/>
      <c r="FO44" s="263"/>
      <c r="FP44" s="263"/>
      <c r="FQ44" s="263"/>
      <c r="FR44" s="263"/>
      <c r="FS44" s="263"/>
      <c r="FT44" s="263"/>
      <c r="FU44" s="263"/>
      <c r="FV44" s="263"/>
      <c r="FW44" s="263"/>
      <c r="FX44" s="263"/>
      <c r="FY44" s="263"/>
      <c r="FZ44" s="263"/>
      <c r="GA44" s="263"/>
      <c r="GB44" s="263"/>
      <c r="GC44" s="263"/>
      <c r="GD44" s="263"/>
      <c r="GE44" s="263"/>
      <c r="GF44" s="263"/>
      <c r="GG44" s="263"/>
      <c r="GH44" s="263"/>
      <c r="GI44" s="263"/>
      <c r="GJ44" s="263"/>
      <c r="GK44" s="263"/>
      <c r="GL44" s="263"/>
      <c r="GM44" s="263"/>
      <c r="GN44" s="263"/>
      <c r="GO44" s="263"/>
      <c r="GP44" s="263"/>
      <c r="GQ44" s="263"/>
      <c r="GR44" s="263"/>
      <c r="GS44" s="263"/>
      <c r="GT44" s="263"/>
      <c r="GU44" s="263"/>
      <c r="GV44" s="263"/>
      <c r="GW44" s="263"/>
      <c r="GX44" s="263"/>
      <c r="GY44" s="263"/>
      <c r="GZ44" s="263"/>
      <c r="HA44" s="263"/>
      <c r="HB44" s="263"/>
      <c r="HC44" s="263"/>
      <c r="HD44" s="263"/>
      <c r="HE44" s="263"/>
      <c r="HF44" s="263"/>
      <c r="HG44" s="263"/>
      <c r="HH44" s="263"/>
      <c r="HI44" s="263"/>
      <c r="HJ44" s="263"/>
      <c r="HK44" s="263"/>
      <c r="HL44" s="263"/>
      <c r="HM44" s="263"/>
      <c r="HN44" s="263"/>
      <c r="HO44" s="263"/>
      <c r="HP44" s="263"/>
      <c r="HQ44" s="263"/>
      <c r="HR44" s="263"/>
      <c r="HS44" s="263"/>
      <c r="HT44" s="263"/>
      <c r="HU44" s="263"/>
      <c r="HV44" s="263"/>
      <c r="HW44" s="263"/>
      <c r="HX44" s="263"/>
      <c r="HY44" s="263"/>
      <c r="HZ44" s="263"/>
      <c r="IA44" s="263"/>
      <c r="IB44" s="263"/>
      <c r="IC44" s="263"/>
      <c r="ID44" s="263"/>
      <c r="IE44" s="263"/>
      <c r="IF44" s="263"/>
      <c r="IG44" s="263"/>
      <c r="IH44" s="263"/>
      <c r="II44" s="263"/>
      <c r="IJ44" s="263"/>
      <c r="IK44" s="263"/>
      <c r="IL44" s="263"/>
      <c r="IM44" s="263"/>
      <c r="IN44" s="263"/>
      <c r="IO44" s="263"/>
      <c r="IP44" s="263"/>
      <c r="IQ44" s="263"/>
      <c r="IR44" s="263"/>
      <c r="IS44" s="263"/>
      <c r="IT44" s="263"/>
      <c r="IU44" s="263"/>
      <c r="IV44" s="263"/>
      <c r="IW44" s="263"/>
    </row>
    <row r="45" customFormat="false" ht="12.75" hidden="false" customHeight="true" outlineLevel="0" collapsed="false">
      <c r="A45" s="267"/>
      <c r="B45" s="267" t="n">
        <f aca="false">M38</f>
        <v>0</v>
      </c>
      <c r="C45" s="268" t="str">
        <f aca="false">LOOKUP((WEEKDAY(C44,1)),$AI$44:$AI$50,$AJ$44:$AJ$50)</f>
        <v>S</v>
      </c>
      <c r="D45" s="268" t="str">
        <f aca="false">LOOKUP((WEEKDAY(D44,1)),$AI$44:$AI$50,$AJ$44:$AJ$50)</f>
        <v>M</v>
      </c>
      <c r="E45" s="268" t="str">
        <f aca="false">LOOKUP((WEEKDAY(E44,1)),$AI$44:$AI$50,$AJ$44:$AJ$50)</f>
        <v>T</v>
      </c>
      <c r="F45" s="268" t="str">
        <f aca="false">LOOKUP((WEEKDAY(F44,1)),$AI$44:$AI$50,$AJ$44:$AJ$50)</f>
        <v>W</v>
      </c>
      <c r="G45" s="268" t="str">
        <f aca="false">LOOKUP((WEEKDAY(G44,1)),$AI$44:$AI$50,$AJ$44:$AJ$50)</f>
        <v>R</v>
      </c>
      <c r="H45" s="268" t="str">
        <f aca="false">LOOKUP((WEEKDAY(H44,1)),$AI$44:$AI$50,$AJ$44:$AJ$50)</f>
        <v>F</v>
      </c>
      <c r="I45" s="268" t="str">
        <f aca="false">LOOKUP((WEEKDAY(I44,1)),$AI$44:$AI$50,$AJ$44:$AJ$50)</f>
        <v>S</v>
      </c>
      <c r="J45" s="268" t="str">
        <f aca="false">LOOKUP((WEEKDAY(J44,1)),$AI$44:$AI$50,$AJ$44:$AJ$50)</f>
        <v>S</v>
      </c>
      <c r="K45" s="268" t="str">
        <f aca="false">LOOKUP((WEEKDAY(K44,1)),$AI$44:$AI$50,$AJ$44:$AJ$50)</f>
        <v>M</v>
      </c>
      <c r="L45" s="268" t="str">
        <f aca="false">LOOKUP((WEEKDAY(L44,1)),$AI$44:$AI$50,$AJ$44:$AJ$50)</f>
        <v>T</v>
      </c>
      <c r="M45" s="268" t="str">
        <f aca="false">LOOKUP((WEEKDAY(M44,1)),$AI$44:$AI$50,$AJ$44:$AJ$50)</f>
        <v>W</v>
      </c>
      <c r="N45" s="268" t="str">
        <f aca="false">LOOKUP((WEEKDAY(N44,1)),$AI$44:$AI$50,$AJ$44:$AJ$50)</f>
        <v>R</v>
      </c>
      <c r="O45" s="268" t="str">
        <f aca="false">LOOKUP((WEEKDAY(O44,1)),$AI$44:$AI$50,$AJ$44:$AJ$50)</f>
        <v>F</v>
      </c>
      <c r="P45" s="268" t="str">
        <f aca="false">LOOKUP((WEEKDAY(P44,1)),$AI$44:$AI$50,$AJ$44:$AJ$50)</f>
        <v>S</v>
      </c>
      <c r="Q45" s="268" t="str">
        <f aca="false">LOOKUP((WEEKDAY(Q44,1)),$AI$44:$AI$50,$AJ$44:$AJ$50)</f>
        <v>S</v>
      </c>
      <c r="R45" s="268" t="str">
        <f aca="false">LOOKUP((WEEKDAY(R44,1)),$AI$44:$AI$50,$AJ$44:$AJ$50)</f>
        <v>M</v>
      </c>
      <c r="S45" s="268" t="str">
        <f aca="false">LOOKUP((WEEKDAY(S44,1)),$AI$44:$AI$50,$AJ$44:$AJ$50)</f>
        <v>T</v>
      </c>
      <c r="T45" s="268" t="str">
        <f aca="false">LOOKUP((WEEKDAY(T44,1)),$AI$44:$AI$50,$AJ$44:$AJ$50)</f>
        <v>W</v>
      </c>
      <c r="U45" s="268" t="str">
        <f aca="false">LOOKUP((WEEKDAY(U44,1)),$AI$44:$AI$50,$AJ$44:$AJ$50)</f>
        <v>R</v>
      </c>
      <c r="V45" s="268" t="str">
        <f aca="false">LOOKUP((WEEKDAY(V44,1)),$AI$44:$AI$50,$AJ$44:$AJ$50)</f>
        <v>F</v>
      </c>
      <c r="W45" s="268" t="str">
        <f aca="false">LOOKUP((WEEKDAY(W44,1)),$AI$44:$AI$50,$AJ$44:$AJ$50)</f>
        <v>S</v>
      </c>
      <c r="X45" s="268" t="str">
        <f aca="false">LOOKUP((WEEKDAY(X44,1)),$AI$44:$AI$50,$AJ$44:$AJ$50)</f>
        <v>S</v>
      </c>
      <c r="Y45" s="268" t="str">
        <f aca="false">LOOKUP((WEEKDAY(Y44,1)),$AI$44:$AI$50,$AJ$44:$AJ$50)</f>
        <v>M</v>
      </c>
      <c r="Z45" s="268" t="str">
        <f aca="false">LOOKUP((WEEKDAY(Z44,1)),$AI$44:$AI$50,$AJ$44:$AJ$50)</f>
        <v>T</v>
      </c>
      <c r="AA45" s="268" t="str">
        <f aca="false">LOOKUP((WEEKDAY(AA44,1)),$AI$44:$AI$50,$AJ$44:$AJ$50)</f>
        <v>W</v>
      </c>
      <c r="AB45" s="268" t="str">
        <f aca="false">LOOKUP((WEEKDAY(AB44,1)),$AI$44:$AI$50,$AJ$44:$AJ$50)</f>
        <v>R</v>
      </c>
      <c r="AC45" s="268" t="str">
        <f aca="false">LOOKUP((WEEKDAY(AC44,1)),$AI$44:$AI$50,$AJ$44:$AJ$50)</f>
        <v>F</v>
      </c>
      <c r="AD45" s="268" t="str">
        <f aca="false">LOOKUP((WEEKDAY(AD44,1)),$AI$44:$AI$50,$AJ$44:$AJ$50)</f>
        <v>S</v>
      </c>
      <c r="AE45" s="268" t="str">
        <f aca="false">LOOKUP((WEEKDAY(AE44,1)),$AI$44:$AI$50,$AJ$44:$AJ$50)</f>
        <v>S</v>
      </c>
      <c r="AF45" s="268" t="str">
        <f aca="false">LOOKUP((WEEKDAY(AF44,1)),$AI$44:$AI$50,$AJ$44:$AJ$50)</f>
        <v>M</v>
      </c>
      <c r="AG45" s="268" t="str">
        <f aca="false">LOOKUP((WEEKDAY(AG44,1)),$AI$44:$AI$50,$AJ$44:$AJ$50)</f>
        <v>T</v>
      </c>
      <c r="AH45" s="8"/>
      <c r="AI45" s="269" t="n">
        <v>2</v>
      </c>
      <c r="AJ45" s="270" t="s">
        <v>419</v>
      </c>
      <c r="AK45" s="8"/>
      <c r="AL45" s="87"/>
      <c r="AN45" s="8"/>
      <c r="AO45" s="8"/>
      <c r="AP45" s="8"/>
      <c r="AQ45" s="8"/>
      <c r="AR45" s="8"/>
      <c r="AS45" s="8"/>
    </row>
    <row r="46" customFormat="false" ht="12.75" hidden="false" customHeight="true" outlineLevel="0" collapsed="false">
      <c r="A46" s="271"/>
      <c r="B46" s="272" t="s">
        <v>420</v>
      </c>
      <c r="C46" s="273"/>
      <c r="D46" s="273"/>
      <c r="E46" s="273"/>
      <c r="F46" s="273"/>
      <c r="G46" s="273"/>
      <c r="H46" s="273"/>
      <c r="I46" s="273"/>
      <c r="J46" s="273"/>
      <c r="K46" s="273"/>
      <c r="L46" s="273"/>
      <c r="M46" s="273"/>
      <c r="N46" s="273"/>
      <c r="O46" s="273"/>
      <c r="P46" s="273"/>
      <c r="Q46" s="273"/>
      <c r="R46" s="273"/>
      <c r="S46" s="273"/>
      <c r="T46" s="273"/>
      <c r="U46" s="273"/>
      <c r="V46" s="273"/>
      <c r="W46" s="273"/>
      <c r="X46" s="273"/>
      <c r="Y46" s="273"/>
      <c r="Z46" s="273"/>
      <c r="AA46" s="273"/>
      <c r="AB46" s="273"/>
      <c r="AC46" s="273"/>
      <c r="AD46" s="273"/>
      <c r="AE46" s="273"/>
      <c r="AF46" s="273"/>
      <c r="AG46" s="274"/>
      <c r="AH46" s="8"/>
      <c r="AI46" s="269" t="n">
        <v>3</v>
      </c>
      <c r="AJ46" s="270" t="s">
        <v>421</v>
      </c>
      <c r="AK46" s="8"/>
      <c r="AL46" s="87"/>
      <c r="AN46" s="8"/>
      <c r="AO46" s="8"/>
      <c r="AP46" s="8"/>
      <c r="AQ46" s="8"/>
      <c r="AR46" s="8"/>
      <c r="AS46" s="8"/>
    </row>
    <row r="47" customFormat="false" ht="12.75" hidden="false" customHeight="true" outlineLevel="0" collapsed="false">
      <c r="A47" s="218" t="s">
        <v>422</v>
      </c>
      <c r="B47" s="275" t="n">
        <f aca="false">SUM(C47:AG47)</f>
        <v>-400058.9796</v>
      </c>
      <c r="C47" s="150"/>
      <c r="D47" s="150" t="n">
        <v>-50779.4364</v>
      </c>
      <c r="E47" s="140" t="n">
        <v>-33556.1563</v>
      </c>
      <c r="F47" s="150" t="n">
        <v>-124794.6314</v>
      </c>
      <c r="G47" s="150" t="n">
        <v>-376838.3564</v>
      </c>
      <c r="H47" s="150" t="n">
        <v>16517.8112</v>
      </c>
      <c r="I47" s="150"/>
      <c r="J47" s="150"/>
      <c r="K47" s="150" t="n">
        <v>-62286.958</v>
      </c>
      <c r="L47" s="150" t="n">
        <v>-41734.8107</v>
      </c>
      <c r="M47" s="150" t="n">
        <v>112794.5959</v>
      </c>
      <c r="N47" s="150" t="n">
        <v>-6202.6947</v>
      </c>
      <c r="O47" s="150"/>
      <c r="P47" s="150"/>
      <c r="Q47" s="150"/>
      <c r="R47" s="150" t="n">
        <v>-101611.605</v>
      </c>
      <c r="S47" s="150" t="n">
        <v>194111.1045</v>
      </c>
      <c r="T47" s="150" t="n">
        <v>46775.9489</v>
      </c>
      <c r="U47" s="150" t="n">
        <v>26853.8398</v>
      </c>
      <c r="V47" s="150" t="n">
        <v>-41357.1303</v>
      </c>
      <c r="X47" s="150"/>
      <c r="Y47" s="150" t="n">
        <v>-13765.9598</v>
      </c>
      <c r="Z47" s="150" t="n">
        <f aca="false">+Input!$B$11</f>
        <v>55815.4591</v>
      </c>
      <c r="AA47" s="150"/>
      <c r="AB47" s="150"/>
      <c r="AC47" s="150"/>
      <c r="AD47" s="150"/>
      <c r="AE47" s="150"/>
      <c r="AF47" s="150"/>
      <c r="AG47" s="150"/>
      <c r="AH47" s="8"/>
      <c r="AI47" s="269" t="n">
        <v>4</v>
      </c>
      <c r="AJ47" s="270" t="s">
        <v>423</v>
      </c>
      <c r="AK47" s="8"/>
      <c r="AL47" s="132"/>
      <c r="AM47" s="9"/>
      <c r="AN47" s="10"/>
      <c r="AO47" s="8"/>
      <c r="AP47" s="8"/>
      <c r="AQ47" s="8"/>
      <c r="AR47" s="8"/>
      <c r="AS47" s="8"/>
      <c r="BB47" s="150" t="n">
        <f aca="false">+Input!$B$11</f>
        <v>55815.4591</v>
      </c>
    </row>
    <row r="48" customFormat="false" ht="12.75" hidden="false" customHeight="true" outlineLevel="0" collapsed="false">
      <c r="A48" s="276" t="s">
        <v>424</v>
      </c>
      <c r="B48" s="275" t="n">
        <f aca="false">SUM(C48:AG48)</f>
        <v>0</v>
      </c>
      <c r="C48" s="150"/>
      <c r="D48" s="150"/>
      <c r="F48" s="150"/>
      <c r="G48" s="150"/>
      <c r="H48" s="150"/>
      <c r="I48" s="150"/>
      <c r="J48" s="150"/>
      <c r="K48" s="150"/>
      <c r="L48" s="150"/>
      <c r="M48" s="150"/>
      <c r="N48" s="150"/>
      <c r="O48" s="150"/>
      <c r="P48" s="150"/>
      <c r="Q48" s="150"/>
      <c r="R48" s="150"/>
      <c r="S48" s="150"/>
      <c r="T48" s="150"/>
      <c r="U48" s="150"/>
      <c r="V48" s="150"/>
      <c r="X48" s="150"/>
      <c r="Y48" s="150"/>
      <c r="Z48" s="150"/>
      <c r="AA48" s="150"/>
      <c r="AB48" s="150"/>
      <c r="AC48" s="150"/>
      <c r="AD48" s="150"/>
      <c r="AE48" s="150"/>
      <c r="AF48" s="150"/>
      <c r="AG48" s="150"/>
      <c r="AH48" s="8"/>
      <c r="AI48" s="269" t="n">
        <v>5</v>
      </c>
      <c r="AJ48" s="270" t="s">
        <v>425</v>
      </c>
      <c r="AK48" s="8"/>
      <c r="AL48" s="132"/>
      <c r="AM48" s="150"/>
      <c r="AN48" s="277"/>
      <c r="AO48" s="132"/>
      <c r="AP48" s="132"/>
      <c r="AQ48" s="132"/>
      <c r="AR48" s="132"/>
      <c r="AS48" s="132"/>
      <c r="AT48" s="145"/>
      <c r="AU48" s="145"/>
      <c r="BB48" s="150"/>
    </row>
    <row r="49" customFormat="false" ht="12.75" hidden="false" customHeight="true" outlineLevel="0" collapsed="false">
      <c r="A49" s="276" t="s">
        <v>426</v>
      </c>
      <c r="B49" s="275" t="n">
        <f aca="false">SUM(C49:AG49)</f>
        <v>0</v>
      </c>
      <c r="C49" s="150"/>
      <c r="D49" s="150"/>
      <c r="F49" s="150"/>
      <c r="G49" s="150"/>
      <c r="H49" s="150"/>
      <c r="I49" s="150"/>
      <c r="J49" s="150"/>
      <c r="K49" s="150"/>
      <c r="L49" s="150"/>
      <c r="M49" s="150"/>
      <c r="N49" s="150"/>
      <c r="O49" s="150"/>
      <c r="P49" s="150"/>
      <c r="Q49" s="150"/>
      <c r="R49" s="150"/>
      <c r="S49" s="150"/>
      <c r="T49" s="150"/>
      <c r="U49" s="150"/>
      <c r="V49" s="150"/>
      <c r="X49" s="150"/>
      <c r="Y49" s="150"/>
      <c r="Z49" s="150"/>
      <c r="AA49" s="150"/>
      <c r="AB49" s="150"/>
      <c r="AC49" s="150"/>
      <c r="AD49" s="150"/>
      <c r="AE49" s="150"/>
      <c r="AF49" s="150"/>
      <c r="AG49" s="150"/>
      <c r="AH49" s="8"/>
      <c r="AI49" s="269" t="n">
        <v>6</v>
      </c>
      <c r="AJ49" s="270" t="s">
        <v>427</v>
      </c>
      <c r="AK49" s="8"/>
      <c r="AL49" s="132"/>
      <c r="AM49" s="150"/>
      <c r="AN49" s="277"/>
      <c r="AO49" s="132"/>
      <c r="AP49" s="132"/>
      <c r="AQ49" s="132"/>
      <c r="AR49" s="132"/>
      <c r="AS49" s="132"/>
      <c r="AT49" s="145"/>
      <c r="AU49" s="145"/>
      <c r="BB49" s="150"/>
    </row>
    <row r="50" customFormat="false" ht="12.75" hidden="false" customHeight="true" outlineLevel="0" collapsed="false">
      <c r="A50" s="276" t="s">
        <v>428</v>
      </c>
      <c r="B50" s="275" t="n">
        <f aca="false">SUM(C50:AG50)</f>
        <v>0</v>
      </c>
      <c r="C50" s="150"/>
      <c r="D50" s="150"/>
      <c r="F50" s="150"/>
      <c r="G50" s="150"/>
      <c r="H50" s="150"/>
      <c r="I50" s="150"/>
      <c r="J50" s="150"/>
      <c r="K50" s="150"/>
      <c r="L50" s="150"/>
      <c r="M50" s="150"/>
      <c r="N50" s="150"/>
      <c r="O50" s="150"/>
      <c r="P50" s="150"/>
      <c r="Q50" s="150"/>
      <c r="R50" s="150"/>
      <c r="S50" s="150"/>
      <c r="T50" s="150"/>
      <c r="U50" s="150"/>
      <c r="V50" s="150"/>
      <c r="X50" s="150"/>
      <c r="Y50" s="150"/>
      <c r="Z50" s="150"/>
      <c r="AA50" s="150"/>
      <c r="AB50" s="150"/>
      <c r="AC50" s="150"/>
      <c r="AD50" s="150"/>
      <c r="AE50" s="150"/>
      <c r="AF50" s="150"/>
      <c r="AG50" s="150"/>
      <c r="AH50" s="8"/>
      <c r="AI50" s="278" t="n">
        <v>7</v>
      </c>
      <c r="AJ50" s="279" t="s">
        <v>418</v>
      </c>
      <c r="AK50" s="8"/>
      <c r="AL50" s="9"/>
      <c r="AM50" s="9"/>
      <c r="AN50" s="277"/>
      <c r="AO50" s="132"/>
      <c r="AP50" s="132"/>
      <c r="AQ50" s="132"/>
      <c r="AR50" s="132"/>
      <c r="AS50" s="132"/>
      <c r="AT50" s="145"/>
      <c r="AU50" s="145"/>
      <c r="BB50" s="150"/>
    </row>
    <row r="51" customFormat="false" ht="12.75" hidden="false" customHeight="true" outlineLevel="0" collapsed="false">
      <c r="A51" s="276" t="s">
        <v>429</v>
      </c>
      <c r="B51" s="275" t="n">
        <f aca="false">SUM(C51:AG51)</f>
        <v>0</v>
      </c>
      <c r="C51" s="150"/>
      <c r="D51" s="150"/>
      <c r="F51" s="150"/>
      <c r="G51" s="150"/>
      <c r="H51" s="150"/>
      <c r="I51" s="150"/>
      <c r="J51" s="150"/>
      <c r="K51" s="150"/>
      <c r="L51" s="150"/>
      <c r="M51" s="150"/>
      <c r="N51" s="150"/>
      <c r="O51" s="150"/>
      <c r="P51" s="150"/>
      <c r="Q51" s="150"/>
      <c r="R51" s="150"/>
      <c r="S51" s="150"/>
      <c r="T51" s="150"/>
      <c r="U51" s="150"/>
      <c r="V51" s="150"/>
      <c r="X51" s="150"/>
      <c r="Y51" s="150"/>
      <c r="Z51" s="150"/>
      <c r="AA51" s="150"/>
      <c r="AB51" s="150"/>
      <c r="AC51" s="150"/>
      <c r="AD51" s="150"/>
      <c r="AE51" s="150"/>
      <c r="AF51" s="150"/>
      <c r="AG51" s="150"/>
      <c r="AH51" s="8"/>
      <c r="AI51" s="145"/>
      <c r="AJ51" s="8"/>
      <c r="AK51" s="8"/>
      <c r="AL51" s="9"/>
      <c r="AM51" s="9"/>
      <c r="AN51" s="10"/>
      <c r="AO51" s="8"/>
      <c r="AP51" s="8"/>
      <c r="AQ51" s="8"/>
      <c r="AR51" s="8"/>
      <c r="AS51" s="8"/>
      <c r="BB51" s="150"/>
    </row>
    <row r="52" customFormat="false" ht="12.75" hidden="false" customHeight="true" outlineLevel="0" collapsed="false">
      <c r="A52" s="276" t="s">
        <v>430</v>
      </c>
      <c r="B52" s="275" t="n">
        <f aca="false">SUM(C52:AG52)</f>
        <v>0</v>
      </c>
      <c r="C52" s="150"/>
      <c r="D52" s="150"/>
      <c r="F52" s="150"/>
      <c r="G52" s="150"/>
      <c r="H52" s="150"/>
      <c r="I52" s="150"/>
      <c r="J52" s="150"/>
      <c r="K52" s="150"/>
      <c r="L52" s="150"/>
      <c r="M52" s="150"/>
      <c r="N52" s="150"/>
      <c r="O52" s="150"/>
      <c r="P52" s="150"/>
      <c r="Q52" s="150"/>
      <c r="R52" s="150"/>
      <c r="S52" s="150"/>
      <c r="T52" s="150"/>
      <c r="U52" s="150"/>
      <c r="V52" s="150"/>
      <c r="X52" s="150"/>
      <c r="Y52" s="150"/>
      <c r="Z52" s="150"/>
      <c r="AA52" s="150"/>
      <c r="AB52" s="150"/>
      <c r="AC52" s="150"/>
      <c r="AD52" s="150"/>
      <c r="AE52" s="150"/>
      <c r="AF52" s="150"/>
      <c r="AG52" s="150"/>
      <c r="AH52" s="8"/>
      <c r="AI52" s="145"/>
      <c r="AJ52" s="8"/>
      <c r="AK52" s="8"/>
      <c r="AL52" s="9"/>
      <c r="AM52" s="9"/>
      <c r="AN52" s="10"/>
      <c r="AO52" s="8"/>
      <c r="AP52" s="8"/>
      <c r="AQ52" s="8"/>
      <c r="AR52" s="8"/>
      <c r="AS52" s="8"/>
      <c r="BB52" s="150"/>
    </row>
    <row r="53" customFormat="false" ht="12.75" hidden="false" customHeight="true" outlineLevel="0" collapsed="false">
      <c r="A53" s="218" t="s">
        <v>272</v>
      </c>
      <c r="B53" s="275" t="n">
        <f aca="false">SUM(C53:AG53)</f>
        <v>21403.4465</v>
      </c>
      <c r="C53" s="150"/>
      <c r="D53" s="150" t="n">
        <v>-31491.6964</v>
      </c>
      <c r="E53" s="140" t="n">
        <v>0</v>
      </c>
      <c r="F53" s="150" t="n">
        <v>-17448.7477</v>
      </c>
      <c r="G53" s="150" t="n">
        <v>47035.7827</v>
      </c>
      <c r="H53" s="150" t="n">
        <v>0</v>
      </c>
      <c r="I53" s="150"/>
      <c r="J53" s="150"/>
      <c r="K53" s="150" t="n">
        <v>0</v>
      </c>
      <c r="L53" s="150" t="n">
        <v>0</v>
      </c>
      <c r="M53" s="150" t="n">
        <v>0</v>
      </c>
      <c r="N53" s="150" t="n">
        <v>0</v>
      </c>
      <c r="O53" s="150"/>
      <c r="P53" s="150"/>
      <c r="Q53" s="150"/>
      <c r="R53" s="150" t="n">
        <v>-928.0412</v>
      </c>
      <c r="S53" s="150" t="n">
        <v>0</v>
      </c>
      <c r="T53" s="150" t="n">
        <v>0</v>
      </c>
      <c r="U53" s="150" t="n">
        <v>0</v>
      </c>
      <c r="V53" s="150" t="n">
        <v>0</v>
      </c>
      <c r="X53" s="150"/>
      <c r="Y53" s="150" t="n">
        <v>0</v>
      </c>
      <c r="Z53" s="150" t="n">
        <f aca="false">+Input!$B$13</f>
        <v>24236.1491</v>
      </c>
      <c r="AA53" s="150"/>
      <c r="AB53" s="150"/>
      <c r="AC53" s="150"/>
      <c r="AD53" s="150"/>
      <c r="AE53" s="150"/>
      <c r="AF53" s="150"/>
      <c r="AG53" s="150"/>
      <c r="AH53" s="8"/>
      <c r="AI53" s="280" t="s">
        <v>431</v>
      </c>
      <c r="AJ53" s="281"/>
      <c r="AK53" s="282"/>
      <c r="AL53" s="283"/>
      <c r="AM53" s="14"/>
      <c r="AN53" s="10"/>
      <c r="AO53" s="8"/>
      <c r="AP53" s="8"/>
      <c r="AQ53" s="8"/>
      <c r="AR53" s="8"/>
      <c r="AS53" s="8"/>
      <c r="BB53" s="150" t="n">
        <f aca="false">+Input!$B$13</f>
        <v>24236.1491</v>
      </c>
    </row>
    <row r="54" customFormat="false" ht="12.75" hidden="false" customHeight="true" outlineLevel="0" collapsed="false">
      <c r="A54" s="218" t="s">
        <v>273</v>
      </c>
      <c r="B54" s="275" t="n">
        <f aca="false">SUM(C54:AG54)</f>
        <v>0</v>
      </c>
      <c r="C54" s="150"/>
      <c r="D54" s="150" t="n">
        <v>0</v>
      </c>
      <c r="E54" s="140" t="n">
        <v>0</v>
      </c>
      <c r="F54" s="150" t="n">
        <v>0</v>
      </c>
      <c r="G54" s="150" t="n">
        <v>0</v>
      </c>
      <c r="H54" s="150" t="n">
        <v>0</v>
      </c>
      <c r="I54" s="150"/>
      <c r="J54" s="150"/>
      <c r="K54" s="150" t="n">
        <v>0</v>
      </c>
      <c r="L54" s="150" t="n">
        <v>0</v>
      </c>
      <c r="M54" s="150" t="n">
        <v>0</v>
      </c>
      <c r="N54" s="150" t="n">
        <v>0</v>
      </c>
      <c r="O54" s="150"/>
      <c r="P54" s="150"/>
      <c r="Q54" s="150"/>
      <c r="R54" s="150" t="n">
        <v>0</v>
      </c>
      <c r="S54" s="150" t="n">
        <v>0</v>
      </c>
      <c r="T54" s="150" t="n">
        <v>0</v>
      </c>
      <c r="U54" s="150" t="n">
        <v>0</v>
      </c>
      <c r="V54" s="150" t="n">
        <v>0</v>
      </c>
      <c r="X54" s="150"/>
      <c r="Y54" s="150" t="n">
        <v>0</v>
      </c>
      <c r="Z54" s="150" t="n">
        <f aca="false">+Input!$B$14</f>
        <v>0</v>
      </c>
      <c r="AA54" s="150"/>
      <c r="AB54" s="150"/>
      <c r="AC54" s="150"/>
      <c r="AD54" s="150"/>
      <c r="AE54" s="150"/>
      <c r="AF54" s="150"/>
      <c r="AG54" s="150"/>
      <c r="AH54" s="8"/>
      <c r="AI54" s="284" t="s">
        <v>432</v>
      </c>
      <c r="AJ54" s="285" t="s">
        <v>433</v>
      </c>
      <c r="AK54" s="286" t="s">
        <v>434</v>
      </c>
      <c r="AL54" s="287" t="s">
        <v>435</v>
      </c>
      <c r="AM54" s="288" t="s">
        <v>436</v>
      </c>
      <c r="AN54" s="10"/>
      <c r="AO54" s="8"/>
      <c r="AP54" s="8"/>
      <c r="AQ54" s="8"/>
      <c r="AR54" s="8"/>
      <c r="AS54" s="8"/>
      <c r="BB54" s="150" t="n">
        <f aca="false">+Input!$B$14</f>
        <v>0</v>
      </c>
    </row>
    <row r="55" customFormat="false" ht="12.75" hidden="false" customHeight="true" outlineLevel="0" collapsed="false">
      <c r="A55" s="218" t="s">
        <v>274</v>
      </c>
      <c r="B55" s="275" t="n">
        <f aca="false">SUM(C55:AG55)</f>
        <v>0</v>
      </c>
      <c r="C55" s="150"/>
      <c r="D55" s="150" t="n">
        <v>0</v>
      </c>
      <c r="E55" s="140" t="n">
        <v>0</v>
      </c>
      <c r="F55" s="150" t="n">
        <v>0</v>
      </c>
      <c r="G55" s="150" t="n">
        <v>0</v>
      </c>
      <c r="H55" s="150" t="n">
        <v>0</v>
      </c>
      <c r="I55" s="150"/>
      <c r="J55" s="150"/>
      <c r="K55" s="150" t="n">
        <v>0</v>
      </c>
      <c r="L55" s="150" t="n">
        <v>0</v>
      </c>
      <c r="M55" s="150" t="n">
        <v>0</v>
      </c>
      <c r="N55" s="150" t="n">
        <v>0</v>
      </c>
      <c r="O55" s="150"/>
      <c r="P55" s="150"/>
      <c r="Q55" s="150"/>
      <c r="R55" s="150" t="n">
        <v>0</v>
      </c>
      <c r="S55" s="150" t="n">
        <v>0</v>
      </c>
      <c r="T55" s="150" t="n">
        <v>0</v>
      </c>
      <c r="U55" s="150" t="n">
        <v>0</v>
      </c>
      <c r="V55" s="150" t="n">
        <v>0</v>
      </c>
      <c r="X55" s="150"/>
      <c r="Y55" s="150" t="n">
        <v>0</v>
      </c>
      <c r="Z55" s="150" t="n">
        <f aca="false">+Input!$B$15</f>
        <v>0</v>
      </c>
      <c r="AA55" s="150"/>
      <c r="AB55" s="150"/>
      <c r="AC55" s="150"/>
      <c r="AD55" s="150"/>
      <c r="AE55" s="150"/>
      <c r="AF55" s="150"/>
      <c r="AG55" s="150"/>
      <c r="AH55" s="8"/>
      <c r="AI55" s="289" t="n">
        <v>36249</v>
      </c>
      <c r="AJ55" s="290" t="n">
        <v>18048</v>
      </c>
      <c r="AK55" s="282"/>
      <c r="AL55" s="283"/>
      <c r="AM55" s="14" t="s">
        <v>437</v>
      </c>
      <c r="AN55" s="10"/>
      <c r="AO55" s="8"/>
      <c r="AP55" s="8"/>
      <c r="AQ55" s="8"/>
      <c r="AR55" s="8"/>
      <c r="AS55" s="8"/>
      <c r="BB55" s="150" t="n">
        <f aca="false">+Input!$B$15</f>
        <v>0</v>
      </c>
    </row>
    <row r="56" customFormat="false" ht="12.75" hidden="false" customHeight="true" outlineLevel="0" collapsed="false">
      <c r="A56" s="218" t="s">
        <v>275</v>
      </c>
      <c r="B56" s="275" t="n">
        <f aca="false">SUM(C56:AG56)</f>
        <v>0</v>
      </c>
      <c r="C56" s="150"/>
      <c r="D56" s="150" t="n">
        <v>0</v>
      </c>
      <c r="E56" s="140" t="n">
        <v>0</v>
      </c>
      <c r="F56" s="150" t="n">
        <v>0</v>
      </c>
      <c r="G56" s="150" t="n">
        <v>0</v>
      </c>
      <c r="H56" s="150" t="n">
        <v>0</v>
      </c>
      <c r="I56" s="150"/>
      <c r="J56" s="150"/>
      <c r="K56" s="150" t="n">
        <v>0</v>
      </c>
      <c r="L56" s="150" t="n">
        <v>0</v>
      </c>
      <c r="M56" s="150" t="n">
        <v>0</v>
      </c>
      <c r="N56" s="150" t="n">
        <v>0</v>
      </c>
      <c r="O56" s="150"/>
      <c r="P56" s="150"/>
      <c r="Q56" s="150"/>
      <c r="R56" s="150" t="n">
        <v>0</v>
      </c>
      <c r="S56" s="150" t="n">
        <v>0</v>
      </c>
      <c r="T56" s="150" t="n">
        <v>0</v>
      </c>
      <c r="U56" s="150" t="n">
        <v>0</v>
      </c>
      <c r="V56" s="150" t="n">
        <v>0</v>
      </c>
      <c r="X56" s="150"/>
      <c r="Y56" s="150" t="n">
        <v>0</v>
      </c>
      <c r="Z56" s="150" t="n">
        <f aca="false">+Input!$B$16</f>
        <v>0</v>
      </c>
      <c r="AA56" s="150"/>
      <c r="AB56" s="150"/>
      <c r="AC56" s="150"/>
      <c r="AD56" s="150"/>
      <c r="AE56" s="150"/>
      <c r="AF56" s="150"/>
      <c r="AG56" s="150"/>
      <c r="AH56" s="8"/>
      <c r="AI56" s="289"/>
      <c r="AJ56" s="290"/>
      <c r="AK56" s="282"/>
      <c r="AL56" s="283"/>
      <c r="AM56" s="14"/>
      <c r="AN56" s="10"/>
      <c r="AO56" s="0"/>
      <c r="AP56" s="0"/>
      <c r="AQ56" s="8"/>
      <c r="AR56" s="8"/>
      <c r="AS56" s="8"/>
      <c r="BB56" s="150" t="n">
        <f aca="false">+Input!$B$16</f>
        <v>0</v>
      </c>
    </row>
    <row r="57" customFormat="false" ht="12.75" hidden="false" customHeight="true" outlineLevel="0" collapsed="false">
      <c r="A57" s="276" t="s">
        <v>276</v>
      </c>
      <c r="B57" s="275" t="n">
        <f aca="false">SUM(C57:AG57)</f>
        <v>0</v>
      </c>
      <c r="C57" s="150"/>
      <c r="D57" s="150" t="n">
        <v>0</v>
      </c>
      <c r="E57" s="140" t="n">
        <v>0</v>
      </c>
      <c r="F57" s="150" t="n">
        <v>0</v>
      </c>
      <c r="G57" s="150" t="n">
        <v>0</v>
      </c>
      <c r="H57" s="150" t="n">
        <v>0</v>
      </c>
      <c r="I57" s="150"/>
      <c r="J57" s="150"/>
      <c r="K57" s="150" t="n">
        <v>0</v>
      </c>
      <c r="L57" s="150" t="n">
        <v>0</v>
      </c>
      <c r="M57" s="150" t="n">
        <v>0</v>
      </c>
      <c r="N57" s="150" t="n">
        <v>0</v>
      </c>
      <c r="O57" s="150"/>
      <c r="P57" s="150"/>
      <c r="Q57" s="150"/>
      <c r="R57" s="150" t="n">
        <v>0</v>
      </c>
      <c r="S57" s="150" t="n">
        <v>0</v>
      </c>
      <c r="T57" s="150" t="n">
        <v>0</v>
      </c>
      <c r="U57" s="150" t="n">
        <v>0</v>
      </c>
      <c r="V57" s="150" t="n">
        <v>0</v>
      </c>
      <c r="X57" s="150"/>
      <c r="Y57" s="150" t="n">
        <v>0</v>
      </c>
      <c r="Z57" s="150" t="n">
        <f aca="false">+Input!$B$17</f>
        <v>0</v>
      </c>
      <c r="AA57" s="150"/>
      <c r="AB57" s="150"/>
      <c r="AC57" s="150"/>
      <c r="AD57" s="150"/>
      <c r="AE57" s="150"/>
      <c r="AF57" s="150"/>
      <c r="AG57" s="150"/>
      <c r="AH57" s="8"/>
      <c r="AI57" s="289"/>
      <c r="AJ57" s="290"/>
      <c r="AK57" s="282"/>
      <c r="AL57" s="283"/>
      <c r="AM57" s="14"/>
      <c r="AN57" s="10"/>
      <c r="AO57" s="8"/>
      <c r="AP57" s="8"/>
      <c r="AQ57" s="8"/>
      <c r="AR57" s="8"/>
      <c r="AS57" s="8"/>
      <c r="BB57" s="150" t="n">
        <f aca="false">+Input!$B$17</f>
        <v>0</v>
      </c>
    </row>
    <row r="58" customFormat="false" ht="12.75" hidden="false" customHeight="true" outlineLevel="0" collapsed="false">
      <c r="A58" s="276" t="s">
        <v>438</v>
      </c>
      <c r="B58" s="275" t="n">
        <f aca="false">SUM(C58:AG58)</f>
        <v>-30239.4485</v>
      </c>
      <c r="C58" s="150"/>
      <c r="D58" s="150" t="n">
        <v>200.592</v>
      </c>
      <c r="E58" s="140" t="n">
        <v>-4141.328</v>
      </c>
      <c r="F58" s="150" t="n">
        <v>-5325.8374</v>
      </c>
      <c r="G58" s="150" t="n">
        <v>4747.0531</v>
      </c>
      <c r="H58" s="150" t="n">
        <v>-6927.6702</v>
      </c>
      <c r="I58" s="150"/>
      <c r="J58" s="150"/>
      <c r="K58" s="150" t="n">
        <v>-1081.1303</v>
      </c>
      <c r="L58" s="150" t="n">
        <v>17020.3416</v>
      </c>
      <c r="M58" s="150" t="n">
        <v>-3009.014</v>
      </c>
      <c r="N58" s="150" t="n">
        <v>3024.9137</v>
      </c>
      <c r="O58" s="150"/>
      <c r="P58" s="150"/>
      <c r="Q58" s="150"/>
      <c r="R58" s="150" t="n">
        <v>9126.887</v>
      </c>
      <c r="S58" s="150" t="n">
        <v>-6374.6837</v>
      </c>
      <c r="T58" s="150" t="n">
        <v>-20634.3457</v>
      </c>
      <c r="U58" s="150" t="n">
        <v>-6842.8142</v>
      </c>
      <c r="V58" s="150" t="n">
        <v>-4108.7455</v>
      </c>
      <c r="X58" s="150"/>
      <c r="Y58" s="150" t="n">
        <v>-5767.5486</v>
      </c>
      <c r="Z58" s="150" t="n">
        <f aca="false">+Input!$B$18</f>
        <v>-146.1183</v>
      </c>
      <c r="AA58" s="150"/>
      <c r="AB58" s="150"/>
      <c r="AC58" s="150"/>
      <c r="AD58" s="150"/>
      <c r="AE58" s="150"/>
      <c r="AF58" s="150"/>
      <c r="AG58" s="150"/>
      <c r="AH58" s="8"/>
      <c r="AI58" s="289"/>
      <c r="AJ58" s="290"/>
      <c r="AK58" s="282"/>
      <c r="AL58" s="283"/>
      <c r="AM58" s="14"/>
      <c r="AN58" s="277"/>
      <c r="AO58" s="132"/>
      <c r="AP58" s="132"/>
      <c r="AQ58" s="132"/>
      <c r="AR58" s="132"/>
      <c r="AS58" s="132"/>
      <c r="AT58" s="145"/>
      <c r="AU58" s="145"/>
      <c r="AV58" s="145"/>
      <c r="AW58" s="145"/>
      <c r="AX58" s="145"/>
      <c r="BB58" s="150" t="n">
        <f aca="false">+Input!$B$18</f>
        <v>-146.1183</v>
      </c>
    </row>
    <row r="59" customFormat="false" ht="12.75" hidden="false" customHeight="true" outlineLevel="0" collapsed="false">
      <c r="A59" s="276" t="s">
        <v>278</v>
      </c>
      <c r="B59" s="275" t="n">
        <f aca="false">SUM(C59:AG59)</f>
        <v>-39410.9837</v>
      </c>
      <c r="C59" s="150"/>
      <c r="D59" s="150" t="n">
        <v>-4224.9251</v>
      </c>
      <c r="E59" s="140" t="n">
        <v>-1572.2721</v>
      </c>
      <c r="F59" s="150" t="n">
        <v>-1562.9518</v>
      </c>
      <c r="G59" s="150" t="n">
        <v>-1564.6491</v>
      </c>
      <c r="H59" s="150" t="n">
        <v>-1624.3978</v>
      </c>
      <c r="I59" s="150"/>
      <c r="J59" s="150"/>
      <c r="K59" s="150" t="n">
        <v>-4796.4229</v>
      </c>
      <c r="L59" s="150" t="n">
        <v>-1603.8572</v>
      </c>
      <c r="M59" s="150" t="n">
        <v>-1671.3141</v>
      </c>
      <c r="N59" s="150" t="n">
        <v>-1644.6245</v>
      </c>
      <c r="O59" s="150"/>
      <c r="P59" s="150"/>
      <c r="Q59" s="150"/>
      <c r="R59" s="150" t="n">
        <v>-6624.716</v>
      </c>
      <c r="S59" s="150" t="n">
        <v>-1702.8929</v>
      </c>
      <c r="T59" s="150" t="n">
        <v>-1653.573</v>
      </c>
      <c r="U59" s="150" t="n">
        <v>-1565.575</v>
      </c>
      <c r="V59" s="150" t="n">
        <v>-1532.0149</v>
      </c>
      <c r="X59" s="150"/>
      <c r="Y59" s="150" t="n">
        <v>-4563.503</v>
      </c>
      <c r="Z59" s="150" t="n">
        <f aca="false">+Input!$B$19</f>
        <v>-1503.2943</v>
      </c>
      <c r="AA59" s="150"/>
      <c r="AB59" s="150"/>
      <c r="AC59" s="150"/>
      <c r="AD59" s="150"/>
      <c r="AE59" s="150"/>
      <c r="AF59" s="150"/>
      <c r="AG59" s="150"/>
      <c r="AH59" s="8"/>
      <c r="AI59" s="289"/>
      <c r="AJ59" s="291"/>
      <c r="AK59" s="282"/>
      <c r="AL59" s="283"/>
      <c r="AM59" s="14"/>
      <c r="AN59" s="277"/>
      <c r="AO59" s="8"/>
      <c r="AP59" s="8"/>
      <c r="AQ59" s="132"/>
      <c r="AR59" s="132"/>
      <c r="AS59" s="132"/>
      <c r="AT59" s="145"/>
      <c r="AU59" s="145"/>
      <c r="AV59" s="145"/>
      <c r="AW59" s="145"/>
      <c r="AX59" s="145"/>
      <c r="BB59" s="150" t="n">
        <f aca="false">+Input!$B$19</f>
        <v>-1503.2943</v>
      </c>
    </row>
    <row r="60" customFormat="false" ht="12.75" hidden="false" customHeight="true" outlineLevel="0" collapsed="false">
      <c r="A60" s="276" t="s">
        <v>279</v>
      </c>
      <c r="B60" s="275" t="n">
        <f aca="false">SUM(C60:AG60)</f>
        <v>0</v>
      </c>
      <c r="C60" s="150"/>
      <c r="D60" s="150" t="n">
        <v>0</v>
      </c>
      <c r="E60" s="140" t="n">
        <v>0</v>
      </c>
      <c r="F60" s="150" t="n">
        <v>0</v>
      </c>
      <c r="G60" s="150" t="n">
        <v>0</v>
      </c>
      <c r="H60" s="150" t="n">
        <v>0</v>
      </c>
      <c r="I60" s="150"/>
      <c r="J60" s="150"/>
      <c r="K60" s="150" t="n">
        <v>0</v>
      </c>
      <c r="L60" s="150" t="n">
        <v>0</v>
      </c>
      <c r="M60" s="150" t="n">
        <v>0</v>
      </c>
      <c r="N60" s="150" t="n">
        <v>0</v>
      </c>
      <c r="O60" s="150"/>
      <c r="P60" s="150"/>
      <c r="Q60" s="150"/>
      <c r="R60" s="150" t="n">
        <v>0</v>
      </c>
      <c r="S60" s="150" t="n">
        <v>0</v>
      </c>
      <c r="T60" s="150" t="n">
        <v>0</v>
      </c>
      <c r="U60" s="150" t="n">
        <v>0</v>
      </c>
      <c r="V60" s="150" t="n">
        <v>0</v>
      </c>
      <c r="X60" s="150"/>
      <c r="Y60" s="150" t="n">
        <v>0</v>
      </c>
      <c r="Z60" s="150" t="n">
        <f aca="false">+Input!$B$20</f>
        <v>0</v>
      </c>
      <c r="AA60" s="150"/>
      <c r="AB60" s="150"/>
      <c r="AC60" s="150"/>
      <c r="AD60" s="150"/>
      <c r="AE60" s="150"/>
      <c r="AF60" s="150"/>
      <c r="AG60" s="150"/>
      <c r="AH60" s="8"/>
      <c r="AI60" s="289"/>
      <c r="AJ60" s="290"/>
      <c r="AK60" s="282"/>
      <c r="AL60" s="283"/>
      <c r="AM60" s="14"/>
      <c r="AN60" s="277"/>
      <c r="AO60" s="132"/>
      <c r="AP60" s="132"/>
      <c r="AQ60" s="132"/>
      <c r="AR60" s="132"/>
      <c r="AS60" s="132"/>
      <c r="AT60" s="145"/>
      <c r="AU60" s="145"/>
      <c r="AV60" s="145"/>
      <c r="AW60" s="145"/>
      <c r="AX60" s="145"/>
      <c r="BB60" s="150" t="n">
        <f aca="false">+Input!$B$20</f>
        <v>0</v>
      </c>
    </row>
    <row r="61" customFormat="false" ht="12.75" hidden="false" customHeight="true" outlineLevel="0" collapsed="false">
      <c r="A61" s="276" t="s">
        <v>439</v>
      </c>
      <c r="B61" s="275" t="n">
        <f aca="false">SUM(C61:AG61)</f>
        <v>0</v>
      </c>
      <c r="C61" s="150"/>
      <c r="D61" s="150" t="n">
        <v>0</v>
      </c>
      <c r="E61" s="140" t="n">
        <v>0</v>
      </c>
      <c r="F61" s="150" t="n">
        <v>0</v>
      </c>
      <c r="G61" s="150" t="n">
        <v>0</v>
      </c>
      <c r="H61" s="150" t="n">
        <v>0</v>
      </c>
      <c r="I61" s="150"/>
      <c r="J61" s="150"/>
      <c r="K61" s="150" t="n">
        <v>0</v>
      </c>
      <c r="L61" s="150" t="n">
        <v>0</v>
      </c>
      <c r="M61" s="150" t="n">
        <v>0</v>
      </c>
      <c r="N61" s="150" t="n">
        <v>0</v>
      </c>
      <c r="O61" s="150"/>
      <c r="P61" s="150"/>
      <c r="Q61" s="150"/>
      <c r="R61" s="150" t="n">
        <v>0</v>
      </c>
      <c r="S61" s="150" t="n">
        <v>0</v>
      </c>
      <c r="T61" s="150" t="n">
        <v>0</v>
      </c>
      <c r="U61" s="150" t="n">
        <v>0</v>
      </c>
      <c r="V61" s="150" t="n">
        <v>0</v>
      </c>
      <c r="X61" s="150"/>
      <c r="Y61" s="150" t="n">
        <v>0</v>
      </c>
      <c r="Z61" s="150" t="n">
        <f aca="false">+Input!$B$21</f>
        <v>0</v>
      </c>
      <c r="AA61" s="150"/>
      <c r="AB61" s="150"/>
      <c r="AC61" s="150"/>
      <c r="AD61" s="150"/>
      <c r="AE61" s="150"/>
      <c r="AF61" s="150"/>
      <c r="AG61" s="150"/>
      <c r="AH61" s="8"/>
      <c r="AI61" s="289"/>
      <c r="AJ61" s="290"/>
      <c r="AK61" s="282"/>
      <c r="AL61" s="283"/>
      <c r="AM61" s="14"/>
      <c r="AN61" s="10"/>
      <c r="AO61" s="8"/>
      <c r="AP61" s="8"/>
      <c r="AQ61" s="8"/>
      <c r="AR61" s="8"/>
      <c r="AS61" s="8"/>
      <c r="BB61" s="150" t="n">
        <f aca="false">+Input!$B$21</f>
        <v>0</v>
      </c>
    </row>
    <row r="62" customFormat="false" ht="12.75" hidden="false" customHeight="true" outlineLevel="0" collapsed="false">
      <c r="A62" s="276" t="s">
        <v>281</v>
      </c>
      <c r="B62" s="275" t="n">
        <f aca="false">SUM(C62:AG62)</f>
        <v>54.9578</v>
      </c>
      <c r="C62" s="150"/>
      <c r="D62" s="150" t="n">
        <v>-24.1245</v>
      </c>
      <c r="E62" s="140" t="n">
        <v>4.9443</v>
      </c>
      <c r="F62" s="150" t="n">
        <v>-23.0638</v>
      </c>
      <c r="G62" s="150" t="n">
        <v>-14.476</v>
      </c>
      <c r="H62" s="150" t="n">
        <v>28.5813</v>
      </c>
      <c r="I62" s="150"/>
      <c r="J62" s="150"/>
      <c r="K62" s="150" t="n">
        <v>-18.3413</v>
      </c>
      <c r="L62" s="150" t="n">
        <v>-42.8944</v>
      </c>
      <c r="M62" s="150" t="n">
        <v>45.4457</v>
      </c>
      <c r="N62" s="150" t="n">
        <v>-8.8434</v>
      </c>
      <c r="O62" s="150"/>
      <c r="P62" s="150"/>
      <c r="Q62" s="150"/>
      <c r="R62" s="150" t="n">
        <v>-130.6965</v>
      </c>
      <c r="S62" s="150" t="n">
        <v>83.015</v>
      </c>
      <c r="T62" s="150" t="n">
        <v>65.3284</v>
      </c>
      <c r="U62" s="150" t="n">
        <v>34.9537</v>
      </c>
      <c r="V62" s="150" t="n">
        <v>2.0921</v>
      </c>
      <c r="X62" s="150"/>
      <c r="Y62" s="150" t="n">
        <v>44.7151</v>
      </c>
      <c r="Z62" s="150" t="n">
        <f aca="false">+Input!$B$22+Input!$B$23</f>
        <v>8.3221</v>
      </c>
      <c r="AA62" s="150"/>
      <c r="AB62" s="150"/>
      <c r="AC62" s="150"/>
      <c r="AD62" s="150"/>
      <c r="AE62" s="150"/>
      <c r="AF62" s="150"/>
      <c r="AG62" s="150"/>
      <c r="AH62" s="8"/>
      <c r="AI62" s="292"/>
      <c r="AJ62" s="281"/>
      <c r="AK62" s="282"/>
      <c r="AL62" s="283"/>
      <c r="AM62" s="14"/>
      <c r="AN62" s="8"/>
      <c r="AO62" s="10"/>
      <c r="AP62" s="8"/>
      <c r="AQ62" s="8"/>
      <c r="AR62" s="8"/>
      <c r="AS62" s="8"/>
      <c r="BB62" s="150" t="n">
        <f aca="false">+Input!$B$22+Input!$B$23</f>
        <v>8.3221</v>
      </c>
    </row>
    <row r="63" customFormat="false" ht="12.75" hidden="false" customHeight="true" outlineLevel="0" collapsed="false">
      <c r="A63" s="276" t="s">
        <v>393</v>
      </c>
      <c r="B63" s="275" t="n">
        <f aca="false">SUM(C63:AG63)</f>
        <v>0</v>
      </c>
      <c r="C63" s="150"/>
      <c r="D63" s="150" t="n">
        <v>0</v>
      </c>
      <c r="E63" s="140" t="n">
        <v>0</v>
      </c>
      <c r="F63" s="150" t="n">
        <v>0</v>
      </c>
      <c r="G63" s="150" t="n">
        <v>0</v>
      </c>
      <c r="H63" s="150" t="n">
        <v>0</v>
      </c>
      <c r="I63" s="150"/>
      <c r="J63" s="150"/>
      <c r="K63" s="150" t="n">
        <v>0</v>
      </c>
      <c r="L63" s="150" t="n">
        <v>0</v>
      </c>
      <c r="M63" s="150" t="n">
        <v>0</v>
      </c>
      <c r="N63" s="150" t="n">
        <v>0</v>
      </c>
      <c r="O63" s="150"/>
      <c r="P63" s="150"/>
      <c r="Q63" s="150"/>
      <c r="R63" s="150" t="n">
        <v>0</v>
      </c>
      <c r="S63" s="150" t="n">
        <v>0</v>
      </c>
      <c r="T63" s="150" t="n">
        <v>0</v>
      </c>
      <c r="U63" s="150" t="n">
        <v>0</v>
      </c>
      <c r="V63" s="150" t="n">
        <v>0</v>
      </c>
      <c r="X63" s="150"/>
      <c r="Y63" s="150" t="n">
        <v>0</v>
      </c>
      <c r="Z63" s="150" t="n">
        <f aca="false">+Input!$B$34</f>
        <v>0</v>
      </c>
      <c r="AA63" s="150"/>
      <c r="AB63" s="150"/>
      <c r="AC63" s="150"/>
      <c r="AD63" s="150"/>
      <c r="AE63" s="150"/>
      <c r="AF63" s="150"/>
      <c r="AG63" s="150"/>
      <c r="AH63" s="8"/>
      <c r="AI63" s="293"/>
      <c r="AJ63" s="294"/>
      <c r="AK63" s="282"/>
      <c r="AL63" s="283"/>
      <c r="AM63" s="14"/>
      <c r="AN63" s="8"/>
      <c r="AO63" s="8"/>
      <c r="AP63" s="8"/>
      <c r="AQ63" s="8"/>
      <c r="AR63" s="8"/>
      <c r="AS63" s="8"/>
      <c r="BB63" s="150" t="n">
        <f aca="false">+Input!$B$34</f>
        <v>0</v>
      </c>
    </row>
    <row r="64" customFormat="false" ht="12.75" hidden="true" customHeight="true" outlineLevel="0" collapsed="false">
      <c r="A64" s="276" t="s">
        <v>440</v>
      </c>
      <c r="B64" s="275" t="n">
        <f aca="false">SUM(C64:AG64)</f>
        <v>0</v>
      </c>
      <c r="C64" s="150"/>
      <c r="D64" s="150"/>
      <c r="F64" s="150"/>
      <c r="G64" s="150"/>
      <c r="H64" s="150"/>
      <c r="I64" s="150"/>
      <c r="J64" s="150"/>
      <c r="K64" s="150"/>
      <c r="L64" s="150"/>
      <c r="M64" s="150"/>
      <c r="N64" s="150"/>
      <c r="O64" s="150"/>
      <c r="P64" s="150"/>
      <c r="Q64" s="150"/>
      <c r="R64" s="150"/>
      <c r="S64" s="150"/>
      <c r="T64" s="150"/>
      <c r="U64" s="150"/>
      <c r="V64" s="150"/>
      <c r="X64" s="150"/>
      <c r="Y64" s="150"/>
      <c r="Z64" s="150"/>
      <c r="AA64" s="150"/>
      <c r="AB64" s="150"/>
      <c r="AC64" s="150"/>
      <c r="AD64" s="150"/>
      <c r="AE64" s="150"/>
      <c r="AF64" s="150"/>
      <c r="AG64" s="150"/>
      <c r="AH64" s="8"/>
      <c r="AI64" s="295"/>
      <c r="AJ64" s="294"/>
      <c r="AK64" s="282"/>
      <c r="AL64" s="283"/>
      <c r="AM64" s="14"/>
      <c r="AN64" s="8"/>
      <c r="AO64" s="8"/>
      <c r="AP64" s="8"/>
      <c r="AQ64" s="8"/>
      <c r="AR64" s="8"/>
      <c r="AS64" s="8"/>
      <c r="BB64" s="150"/>
    </row>
    <row r="65" customFormat="false" ht="12.75" hidden="true" customHeight="true" outlineLevel="0" collapsed="false">
      <c r="A65" s="218" t="s">
        <v>441</v>
      </c>
      <c r="B65" s="275" t="n">
        <f aca="false">SUM(C65:AG65)</f>
        <v>0</v>
      </c>
      <c r="C65" s="150"/>
      <c r="D65" s="150"/>
      <c r="F65" s="150"/>
      <c r="G65" s="150"/>
      <c r="H65" s="150"/>
      <c r="I65" s="150"/>
      <c r="J65" s="150"/>
      <c r="K65" s="150"/>
      <c r="L65" s="150"/>
      <c r="M65" s="150"/>
      <c r="N65" s="150"/>
      <c r="O65" s="150"/>
      <c r="P65" s="150"/>
      <c r="Q65" s="150"/>
      <c r="R65" s="150"/>
      <c r="S65" s="150"/>
      <c r="T65" s="150"/>
      <c r="U65" s="150"/>
      <c r="V65" s="150"/>
      <c r="X65" s="150"/>
      <c r="Y65" s="150"/>
      <c r="Z65" s="150"/>
      <c r="AA65" s="150"/>
      <c r="AB65" s="150"/>
      <c r="AC65" s="150"/>
      <c r="AD65" s="150"/>
      <c r="AE65" s="150"/>
      <c r="AF65" s="150"/>
      <c r="AG65" s="150"/>
      <c r="AH65" s="8"/>
      <c r="AI65" s="296"/>
      <c r="AJ65" s="297"/>
      <c r="AK65" s="298"/>
      <c r="AL65" s="299"/>
      <c r="AM65" s="4"/>
      <c r="AN65" s="8"/>
      <c r="AO65" s="8"/>
      <c r="AP65" s="8"/>
      <c r="AQ65" s="8"/>
      <c r="AR65" s="8"/>
      <c r="AS65" s="8"/>
      <c r="BB65" s="150"/>
    </row>
    <row r="66" customFormat="false" ht="12.75" hidden="false" customHeight="true" outlineLevel="0" collapsed="false">
      <c r="A66" s="218" t="s">
        <v>442</v>
      </c>
      <c r="B66" s="275" t="n">
        <f aca="false">SUM(C66:AG66)</f>
        <v>0</v>
      </c>
      <c r="C66" s="150"/>
      <c r="D66" s="150"/>
      <c r="F66" s="150"/>
      <c r="G66" s="150"/>
      <c r="H66" s="150"/>
      <c r="I66" s="150"/>
      <c r="J66" s="150"/>
      <c r="K66" s="150"/>
      <c r="L66" s="150"/>
      <c r="M66" s="150"/>
      <c r="N66" s="150"/>
      <c r="O66" s="150"/>
      <c r="P66" s="150"/>
      <c r="Q66" s="150"/>
      <c r="R66" s="150"/>
      <c r="S66" s="150"/>
      <c r="T66" s="150"/>
      <c r="U66" s="150"/>
      <c r="V66" s="150"/>
      <c r="X66" s="150"/>
      <c r="Y66" s="150"/>
      <c r="Z66" s="150"/>
      <c r="AA66" s="150"/>
      <c r="AB66" s="150"/>
      <c r="AC66" s="150"/>
      <c r="AD66" s="150"/>
      <c r="AE66" s="150"/>
      <c r="AF66" s="150"/>
      <c r="AG66" s="150"/>
      <c r="AH66" s="8"/>
      <c r="AI66" s="296"/>
      <c r="AJ66" s="297"/>
      <c r="AK66" s="298"/>
      <c r="AL66" s="299"/>
      <c r="AM66" s="4"/>
      <c r="AN66" s="8"/>
      <c r="AO66" s="8"/>
      <c r="AP66" s="8"/>
      <c r="AQ66" s="8"/>
      <c r="AR66" s="8"/>
      <c r="AS66" s="8"/>
      <c r="BB66" s="150"/>
    </row>
    <row r="67" customFormat="false" ht="12.75" hidden="false" customHeight="true" outlineLevel="0" collapsed="false">
      <c r="A67" s="218" t="s">
        <v>443</v>
      </c>
      <c r="B67" s="275" t="n">
        <f aca="false">SUM(C67:AG67)</f>
        <v>0</v>
      </c>
      <c r="C67" s="150"/>
      <c r="D67" s="150" t="n">
        <v>0</v>
      </c>
      <c r="E67" s="140" t="n">
        <v>0</v>
      </c>
      <c r="F67" s="150" t="n">
        <v>0</v>
      </c>
      <c r="G67" s="150" t="n">
        <v>0</v>
      </c>
      <c r="H67" s="150" t="n">
        <v>0</v>
      </c>
      <c r="I67" s="150"/>
      <c r="J67" s="150"/>
      <c r="K67" s="150" t="n">
        <v>0</v>
      </c>
      <c r="L67" s="150" t="n">
        <v>0</v>
      </c>
      <c r="M67" s="150" t="n">
        <v>0</v>
      </c>
      <c r="N67" s="150" t="n">
        <v>0</v>
      </c>
      <c r="O67" s="150"/>
      <c r="P67" s="150"/>
      <c r="Q67" s="150"/>
      <c r="R67" s="150" t="n">
        <v>0</v>
      </c>
      <c r="S67" s="150" t="n">
        <v>0</v>
      </c>
      <c r="T67" s="150" t="n">
        <v>0</v>
      </c>
      <c r="U67" s="150" t="n">
        <v>0</v>
      </c>
      <c r="V67" s="150" t="n">
        <v>0</v>
      </c>
      <c r="X67" s="150"/>
      <c r="Y67" s="150" t="n">
        <v>0</v>
      </c>
      <c r="Z67" s="150" t="n">
        <f aca="false">+Input!$B$24</f>
        <v>0</v>
      </c>
      <c r="AA67" s="150"/>
      <c r="AB67" s="150"/>
      <c r="AC67" s="150"/>
      <c r="AD67" s="150"/>
      <c r="AE67" s="150"/>
      <c r="AF67" s="150"/>
      <c r="AG67" s="150"/>
      <c r="AH67" s="8"/>
      <c r="AI67" s="296"/>
      <c r="AJ67" s="297"/>
      <c r="AK67" s="298"/>
      <c r="AL67" s="299"/>
      <c r="AM67" s="4"/>
      <c r="AN67" s="8"/>
      <c r="AO67" s="8"/>
      <c r="AP67" s="8"/>
      <c r="AQ67" s="8"/>
      <c r="AR67" s="8"/>
      <c r="AS67" s="8"/>
      <c r="BB67" s="150" t="n">
        <f aca="false">+Input!$B$24</f>
        <v>0</v>
      </c>
    </row>
    <row r="68" customFormat="false" ht="12.75" hidden="false" customHeight="true" outlineLevel="0" collapsed="false">
      <c r="A68" s="218" t="s">
        <v>444</v>
      </c>
      <c r="B68" s="275" t="n">
        <f aca="false">SUM(C68:AG68)</f>
        <v>0</v>
      </c>
      <c r="C68" s="150"/>
      <c r="D68" s="150"/>
      <c r="F68" s="150"/>
      <c r="G68" s="150"/>
      <c r="H68" s="150"/>
      <c r="I68" s="150"/>
      <c r="J68" s="150"/>
      <c r="K68" s="150"/>
      <c r="L68" s="150"/>
      <c r="M68" s="150"/>
      <c r="N68" s="150"/>
      <c r="O68" s="150"/>
      <c r="P68" s="150"/>
      <c r="Q68" s="150"/>
      <c r="R68" s="150"/>
      <c r="S68" s="150"/>
      <c r="T68" s="150"/>
      <c r="U68" s="150"/>
      <c r="V68" s="150"/>
      <c r="W68" s="150"/>
      <c r="X68" s="150"/>
      <c r="Y68" s="150"/>
      <c r="Z68" s="150"/>
      <c r="AA68" s="150"/>
      <c r="AB68" s="150"/>
      <c r="AC68" s="150"/>
      <c r="AD68" s="150"/>
      <c r="AE68" s="150"/>
      <c r="AF68" s="150"/>
      <c r="AG68" s="150"/>
      <c r="AH68" s="8"/>
      <c r="AI68" s="296"/>
      <c r="AJ68" s="297"/>
      <c r="AK68" s="298"/>
      <c r="AL68" s="299"/>
      <c r="AM68" s="4"/>
      <c r="AN68" s="8"/>
      <c r="AO68" s="8"/>
      <c r="AP68" s="8"/>
      <c r="AQ68" s="8"/>
      <c r="AR68" s="8"/>
      <c r="AS68" s="8"/>
      <c r="BB68" s="150"/>
    </row>
    <row r="69" customFormat="false" ht="12.75" hidden="false" customHeight="true" outlineLevel="0" collapsed="false">
      <c r="A69" s="276" t="s">
        <v>445</v>
      </c>
      <c r="B69" s="275" t="n">
        <f aca="false">SUM(C69:AG69)</f>
        <v>0</v>
      </c>
      <c r="C69" s="150"/>
      <c r="D69" s="150"/>
      <c r="F69" s="150"/>
      <c r="G69" s="150"/>
      <c r="H69" s="150"/>
      <c r="I69" s="150"/>
      <c r="J69" s="150"/>
      <c r="K69" s="150"/>
      <c r="L69" s="150"/>
      <c r="M69" s="150"/>
      <c r="N69" s="150"/>
      <c r="O69" s="150"/>
      <c r="P69" s="150"/>
      <c r="Q69" s="150"/>
      <c r="R69" s="150"/>
      <c r="S69" s="150"/>
      <c r="T69" s="150"/>
      <c r="U69" s="150"/>
      <c r="V69" s="150"/>
      <c r="W69" s="150"/>
      <c r="X69" s="150"/>
      <c r="Y69" s="150"/>
      <c r="Z69" s="150"/>
      <c r="AA69" s="150"/>
      <c r="AB69" s="150"/>
      <c r="AC69" s="150"/>
      <c r="AD69" s="150"/>
      <c r="AE69" s="150"/>
      <c r="AF69" s="150"/>
      <c r="AG69" s="150"/>
      <c r="AH69" s="8"/>
      <c r="AI69" s="296"/>
      <c r="AJ69" s="297"/>
      <c r="AK69" s="298"/>
      <c r="AL69" s="299"/>
      <c r="AM69" s="4"/>
      <c r="AN69" s="8"/>
      <c r="AO69" s="8"/>
      <c r="AP69" s="8"/>
      <c r="AQ69" s="8"/>
      <c r="AR69" s="8"/>
      <c r="AS69" s="8"/>
      <c r="BB69" s="150"/>
    </row>
    <row r="70" customFormat="false" ht="12.75" hidden="false" customHeight="true" outlineLevel="0" collapsed="false">
      <c r="A70" s="218" t="s">
        <v>446</v>
      </c>
      <c r="B70" s="275" t="n">
        <f aca="false">SUM(C70:AG70)</f>
        <v>0</v>
      </c>
      <c r="C70" s="150"/>
      <c r="D70" s="150"/>
      <c r="F70" s="150"/>
      <c r="G70" s="150"/>
      <c r="H70" s="150"/>
      <c r="I70" s="150"/>
      <c r="J70" s="150"/>
      <c r="K70" s="150"/>
      <c r="L70" s="150"/>
      <c r="M70" s="150"/>
      <c r="N70" s="150"/>
      <c r="O70" s="150"/>
      <c r="P70" s="150"/>
      <c r="Q70" s="150"/>
      <c r="R70" s="150"/>
      <c r="S70" s="150"/>
      <c r="T70" s="150"/>
      <c r="U70" s="150"/>
      <c r="V70" s="150"/>
      <c r="W70" s="150"/>
      <c r="X70" s="150"/>
      <c r="Y70" s="150"/>
      <c r="Z70" s="150"/>
      <c r="AA70" s="150"/>
      <c r="AB70" s="150"/>
      <c r="AC70" s="150"/>
      <c r="AD70" s="150"/>
      <c r="AE70" s="150"/>
      <c r="AF70" s="150"/>
      <c r="AG70" s="150"/>
      <c r="AH70" s="8"/>
      <c r="AI70" s="296"/>
      <c r="AJ70" s="297"/>
      <c r="AK70" s="298"/>
      <c r="AL70" s="299"/>
      <c r="AM70" s="4"/>
      <c r="AN70" s="8"/>
      <c r="AO70" s="8"/>
      <c r="AP70" s="8"/>
      <c r="AQ70" s="8"/>
      <c r="AR70" s="8"/>
      <c r="AS70" s="8"/>
      <c r="BB70" s="150"/>
    </row>
    <row r="71" customFormat="false" ht="12.75" hidden="false" customHeight="true" outlineLevel="0" collapsed="false">
      <c r="A71" s="218" t="s">
        <v>447</v>
      </c>
      <c r="B71" s="275" t="s">
        <v>448</v>
      </c>
      <c r="C71" s="150"/>
      <c r="AH71" s="8"/>
      <c r="AI71" s="296"/>
      <c r="AJ71" s="297"/>
      <c r="AK71" s="298"/>
      <c r="AL71" s="299"/>
      <c r="AM71" s="4"/>
    </row>
    <row r="72" customFormat="false" ht="12.75" hidden="false" customHeight="true" outlineLevel="0" collapsed="false">
      <c r="A72" s="218"/>
      <c r="B72" s="300" t="s">
        <v>449</v>
      </c>
      <c r="C72" s="9"/>
      <c r="AH72" s="8"/>
      <c r="AJ72" s="8"/>
      <c r="AK72" s="8"/>
      <c r="AL72" s="132"/>
      <c r="AM72" s="9"/>
    </row>
    <row r="73" customFormat="false" ht="12.75" hidden="false" customHeight="true" outlineLevel="0" collapsed="false">
      <c r="A73" s="218" t="s">
        <v>450</v>
      </c>
      <c r="B73" s="275" t="n">
        <f aca="false">E22</f>
        <v>0</v>
      </c>
      <c r="C73" s="150"/>
      <c r="AH73" s="8"/>
      <c r="AJ73" s="8"/>
      <c r="AK73" s="8"/>
      <c r="AL73" s="132"/>
      <c r="AM73" s="9"/>
    </row>
    <row r="74" customFormat="false" ht="12.75" hidden="false" customHeight="true" outlineLevel="0" collapsed="false">
      <c r="A74" s="218" t="s">
        <v>451</v>
      </c>
      <c r="B74" s="275" t="n">
        <f aca="false">SUM(C74:AG74)</f>
        <v>0</v>
      </c>
      <c r="C74" s="150"/>
      <c r="D74" s="150"/>
      <c r="E74" s="150"/>
      <c r="F74" s="150"/>
      <c r="G74" s="150"/>
      <c r="H74" s="150"/>
      <c r="I74" s="150"/>
      <c r="J74" s="150"/>
      <c r="K74" s="150"/>
      <c r="L74" s="150"/>
      <c r="M74" s="0"/>
      <c r="N74" s="150"/>
      <c r="O74" s="150"/>
      <c r="P74" s="150"/>
      <c r="Q74" s="150"/>
      <c r="R74" s="150"/>
      <c r="S74" s="150"/>
      <c r="T74" s="150"/>
      <c r="U74" s="150"/>
      <c r="V74" s="150"/>
      <c r="W74" s="150"/>
      <c r="X74" s="150"/>
      <c r="Y74" s="150"/>
      <c r="Z74" s="150"/>
      <c r="AA74" s="150"/>
      <c r="AB74" s="150"/>
      <c r="AC74" s="150"/>
      <c r="AD74" s="150"/>
      <c r="AE74" s="150"/>
      <c r="AF74" s="150"/>
      <c r="AG74" s="301"/>
      <c r="AH74" s="8"/>
      <c r="AJ74" s="8"/>
      <c r="AK74" s="8"/>
      <c r="AL74" s="132"/>
      <c r="AM74" s="9"/>
    </row>
    <row r="75" customFormat="false" ht="12.75" hidden="false" customHeight="true" outlineLevel="0" collapsed="false">
      <c r="A75" s="218"/>
      <c r="B75" s="302"/>
      <c r="C75" s="9"/>
      <c r="D75" s="9"/>
      <c r="E75" s="9"/>
      <c r="F75" s="9"/>
      <c r="G75" s="9"/>
      <c r="H75" s="9"/>
      <c r="I75" s="9"/>
      <c r="J75" s="9"/>
      <c r="K75" s="9"/>
      <c r="L75" s="9"/>
      <c r="M75" s="9"/>
      <c r="N75" s="9"/>
      <c r="O75" s="9"/>
      <c r="P75" s="9"/>
      <c r="Q75" s="9"/>
      <c r="R75" s="9"/>
      <c r="S75" s="9"/>
      <c r="T75" s="9"/>
      <c r="U75" s="9"/>
      <c r="V75" s="9"/>
      <c r="W75" s="9"/>
      <c r="X75" s="9"/>
      <c r="Y75" s="9"/>
      <c r="Z75" s="9"/>
      <c r="AA75" s="9"/>
      <c r="AB75" s="9"/>
      <c r="AC75" s="9"/>
      <c r="AD75" s="9"/>
      <c r="AE75" s="9"/>
      <c r="AF75" s="9"/>
      <c r="AG75" s="303"/>
      <c r="AH75" s="8"/>
      <c r="AJ75" s="8"/>
      <c r="AK75" s="8"/>
      <c r="AL75" s="132"/>
      <c r="AM75" s="9"/>
    </row>
    <row r="76" customFormat="false" ht="12.75" hidden="false" customHeight="true" outlineLevel="0" collapsed="false">
      <c r="A76" s="304" t="s">
        <v>452</v>
      </c>
      <c r="B76" s="305" t="n">
        <f aca="false">SUM(B47:B71)-B61-B68-B69-B58-B59</f>
        <v>-378600.5753</v>
      </c>
      <c r="C76" s="306"/>
      <c r="D76" s="306"/>
      <c r="E76" s="306"/>
      <c r="F76" s="306"/>
      <c r="G76" s="306"/>
      <c r="H76" s="306"/>
      <c r="I76" s="306"/>
      <c r="J76" s="306"/>
      <c r="K76" s="306"/>
      <c r="L76" s="306"/>
      <c r="M76" s="306"/>
      <c r="N76" s="306"/>
      <c r="O76" s="306"/>
      <c r="P76" s="306"/>
      <c r="Q76" s="306"/>
      <c r="R76" s="306"/>
      <c r="S76" s="306"/>
      <c r="T76" s="306"/>
      <c r="U76" s="306"/>
      <c r="V76" s="306"/>
      <c r="W76" s="306"/>
      <c r="X76" s="306"/>
      <c r="Y76" s="306"/>
      <c r="Z76" s="306"/>
      <c r="AA76" s="306"/>
      <c r="AB76" s="306"/>
      <c r="AC76" s="306"/>
      <c r="AD76" s="306"/>
      <c r="AE76" s="306"/>
      <c r="AF76" s="306"/>
      <c r="AG76" s="307"/>
      <c r="AH76" s="8"/>
      <c r="AJ76" s="8"/>
      <c r="AK76" s="8"/>
      <c r="AL76" s="132"/>
      <c r="AM76" s="9"/>
    </row>
    <row r="77" customFormat="false" ht="12.75" hidden="false" customHeight="true" outlineLevel="0" collapsed="false">
      <c r="A77" s="8"/>
      <c r="B77" s="8"/>
      <c r="C77" s="8"/>
      <c r="D77" s="8"/>
      <c r="E77" s="8"/>
      <c r="F77" s="8"/>
      <c r="G77" s="8"/>
      <c r="H77" s="8"/>
      <c r="I77" s="8"/>
      <c r="J77" s="8"/>
      <c r="K77" s="8"/>
      <c r="L77" s="8"/>
      <c r="M77" s="8"/>
      <c r="N77" s="8"/>
      <c r="O77" s="8"/>
      <c r="P77" s="8"/>
      <c r="Q77" s="8"/>
      <c r="R77" s="8"/>
      <c r="S77" s="8"/>
      <c r="T77" s="8"/>
      <c r="U77" s="8"/>
      <c r="V77" s="8"/>
      <c r="W77" s="8"/>
      <c r="X77" s="8"/>
      <c r="Y77" s="8"/>
      <c r="Z77" s="8"/>
      <c r="AA77" s="8"/>
      <c r="AB77" s="8"/>
      <c r="AC77" s="8"/>
      <c r="AD77" s="8"/>
      <c r="AE77" s="8"/>
      <c r="AF77" s="8"/>
      <c r="AG77" s="8"/>
      <c r="AH77" s="8"/>
      <c r="AJ77" s="8"/>
      <c r="AK77" s="8"/>
      <c r="AL77" s="132"/>
      <c r="AM77" s="9"/>
    </row>
    <row r="78" customFormat="false" ht="12.75" hidden="false" customHeight="true" outlineLevel="0" collapsed="false">
      <c r="A78" s="87"/>
      <c r="B78" s="308"/>
      <c r="AH78" s="87"/>
      <c r="AJ78" s="87"/>
      <c r="AK78" s="150"/>
      <c r="AL78" s="132"/>
      <c r="AM78" s="9"/>
    </row>
    <row r="79" customFormat="false" ht="12.75" hidden="false" customHeight="true" outlineLevel="0" collapsed="false">
      <c r="A79" s="252" t="s">
        <v>453</v>
      </c>
      <c r="B79" s="252"/>
      <c r="AH79" s="87"/>
      <c r="AJ79" s="87"/>
      <c r="AK79" s="150"/>
      <c r="AL79" s="132"/>
      <c r="AM79" s="9"/>
    </row>
    <row r="80" customFormat="false" ht="12.75" hidden="false" customHeight="true" outlineLevel="0" collapsed="false">
      <c r="A80" s="87"/>
      <c r="B80" s="308"/>
      <c r="AH80" s="87"/>
      <c r="AJ80" s="87"/>
      <c r="AK80" s="150"/>
      <c r="AL80" s="132"/>
      <c r="AM80" s="9"/>
    </row>
    <row r="81" customFormat="false" ht="12.75" hidden="false" customHeight="true" outlineLevel="0" collapsed="false">
      <c r="A81" s="255"/>
      <c r="B81" s="256" t="s">
        <v>414</v>
      </c>
      <c r="C81" s="257" t="n">
        <f aca="false">SUM(C85:C101)</f>
        <v>0</v>
      </c>
      <c r="D81" s="257" t="n">
        <f aca="false">SUM(D85:D101)</f>
        <v>0</v>
      </c>
      <c r="E81" s="257" t="n">
        <f aca="false">SUM(E85:E101)</f>
        <v>0</v>
      </c>
      <c r="F81" s="257" t="n">
        <f aca="false">SUM(F85:F101)</f>
        <v>0</v>
      </c>
      <c r="G81" s="257" t="n">
        <f aca="false">SUM(G85:G101)</f>
        <v>0</v>
      </c>
      <c r="H81" s="257" t="n">
        <f aca="false">SUM(H85:H101)</f>
        <v>0</v>
      </c>
      <c r="I81" s="257" t="n">
        <f aca="false">SUM(I85:I101)</f>
        <v>0</v>
      </c>
      <c r="J81" s="257" t="n">
        <f aca="false">SUM(J85:J101)</f>
        <v>0</v>
      </c>
      <c r="K81" s="257" t="n">
        <f aca="false">SUM(K85:K101)</f>
        <v>0</v>
      </c>
      <c r="L81" s="257" t="n">
        <f aca="false">SUM(L85:L101)</f>
        <v>0</v>
      </c>
      <c r="M81" s="257" t="n">
        <f aca="false">SUM(M85:M101)</f>
        <v>0</v>
      </c>
      <c r="N81" s="257" t="n">
        <f aca="false">SUM(N85:N101)</f>
        <v>0</v>
      </c>
      <c r="O81" s="257" t="n">
        <f aca="false">SUM(O85:O101)</f>
        <v>0</v>
      </c>
      <c r="P81" s="257" t="n">
        <f aca="false">SUM(P85:P101)</f>
        <v>0</v>
      </c>
      <c r="Q81" s="257" t="n">
        <f aca="false">SUM(Q85:Q101)</f>
        <v>0</v>
      </c>
      <c r="R81" s="257" t="n">
        <f aca="false">SUM(R85:R101)</f>
        <v>0</v>
      </c>
      <c r="S81" s="257" t="n">
        <f aca="false">SUM(S85:S101)</f>
        <v>0</v>
      </c>
      <c r="T81" s="257" t="n">
        <f aca="false">SUM(T85:T101)</f>
        <v>0</v>
      </c>
      <c r="U81" s="257" t="n">
        <f aca="false">SUM(U85:U101)</f>
        <v>0</v>
      </c>
      <c r="V81" s="257" t="n">
        <f aca="false">SUM(V85:V101)</f>
        <v>0</v>
      </c>
      <c r="W81" s="257" t="n">
        <f aca="false">SUM(W85:W101)</f>
        <v>0</v>
      </c>
      <c r="X81" s="257" t="n">
        <f aca="false">SUM(X85:X101)</f>
        <v>0</v>
      </c>
      <c r="Y81" s="257" t="n">
        <f aca="false">SUM(Y85:Y101)</f>
        <v>0</v>
      </c>
      <c r="Z81" s="257" t="n">
        <f aca="false">SUM(Z85:Z101)</f>
        <v>0</v>
      </c>
      <c r="AA81" s="257" t="n">
        <f aca="false">SUM(AA85:AA101)</f>
        <v>0</v>
      </c>
      <c r="AB81" s="257" t="n">
        <f aca="false">SUM(AB85:AB101)</f>
        <v>0</v>
      </c>
      <c r="AC81" s="257" t="n">
        <f aca="false">SUM(AC85:AC101)</f>
        <v>0</v>
      </c>
      <c r="AD81" s="257" t="n">
        <f aca="false">SUM(AD85:AD101)</f>
        <v>0</v>
      </c>
      <c r="AE81" s="257" t="n">
        <f aca="false">SUM(AE85:AE101)</f>
        <v>0</v>
      </c>
      <c r="AF81" s="257" t="n">
        <f aca="false">SUM(AF85:AF101)</f>
        <v>0</v>
      </c>
      <c r="AG81" s="257" t="n">
        <f aca="false">SUM(AG85:AG101)</f>
        <v>0</v>
      </c>
      <c r="AH81" s="8"/>
      <c r="AI81" s="309"/>
      <c r="AJ81" s="310"/>
      <c r="AK81" s="8"/>
      <c r="AL81" s="22"/>
      <c r="AN81" s="8"/>
      <c r="AO81" s="8"/>
      <c r="AP81" s="8"/>
      <c r="AQ81" s="8"/>
      <c r="AR81" s="8"/>
      <c r="AS81" s="8"/>
    </row>
    <row r="82" customFormat="false" ht="12.75" hidden="false" customHeight="true" outlineLevel="0" collapsed="false">
      <c r="A82" s="260" t="s">
        <v>322</v>
      </c>
      <c r="B82" s="261" t="n">
        <f aca="false">B44</f>
        <v>36982</v>
      </c>
      <c r="C82" s="262" t="n">
        <f aca="false">C44</f>
        <v>36982</v>
      </c>
      <c r="D82" s="262" t="n">
        <f aca="false">D44</f>
        <v>36983</v>
      </c>
      <c r="E82" s="262" t="n">
        <f aca="false">E44</f>
        <v>36984</v>
      </c>
      <c r="F82" s="262" t="n">
        <f aca="false">F44</f>
        <v>36985</v>
      </c>
      <c r="G82" s="262" t="n">
        <f aca="false">G44</f>
        <v>36986</v>
      </c>
      <c r="H82" s="262" t="n">
        <f aca="false">H44</f>
        <v>36987</v>
      </c>
      <c r="I82" s="262" t="n">
        <f aca="false">I44</f>
        <v>36988</v>
      </c>
      <c r="J82" s="262" t="n">
        <f aca="false">J44</f>
        <v>36989</v>
      </c>
      <c r="K82" s="262" t="n">
        <f aca="false">K44</f>
        <v>36990</v>
      </c>
      <c r="L82" s="262" t="n">
        <f aca="false">L44</f>
        <v>36991</v>
      </c>
      <c r="M82" s="262" t="n">
        <f aca="false">M44</f>
        <v>36992</v>
      </c>
      <c r="N82" s="262" t="n">
        <f aca="false">N44</f>
        <v>36993</v>
      </c>
      <c r="O82" s="262" t="n">
        <f aca="false">O44</f>
        <v>36994</v>
      </c>
      <c r="P82" s="262" t="n">
        <f aca="false">P44</f>
        <v>36995</v>
      </c>
      <c r="Q82" s="262" t="n">
        <f aca="false">Q44</f>
        <v>36996</v>
      </c>
      <c r="R82" s="262" t="n">
        <f aca="false">R44</f>
        <v>36997</v>
      </c>
      <c r="S82" s="262" t="n">
        <f aca="false">S44</f>
        <v>36998</v>
      </c>
      <c r="T82" s="262" t="n">
        <f aca="false">T44</f>
        <v>36999</v>
      </c>
      <c r="U82" s="262" t="n">
        <f aca="false">U44</f>
        <v>37000</v>
      </c>
      <c r="V82" s="262" t="n">
        <f aca="false">V44</f>
        <v>37001</v>
      </c>
      <c r="W82" s="262" t="n">
        <f aca="false">W44</f>
        <v>37002</v>
      </c>
      <c r="X82" s="262" t="n">
        <f aca="false">X44</f>
        <v>37003</v>
      </c>
      <c r="Y82" s="262" t="n">
        <f aca="false">Y44</f>
        <v>37004</v>
      </c>
      <c r="Z82" s="262" t="n">
        <f aca="false">Z44</f>
        <v>37005</v>
      </c>
      <c r="AA82" s="262" t="n">
        <f aca="false">AA44</f>
        <v>37006</v>
      </c>
      <c r="AB82" s="262" t="n">
        <f aca="false">AB44</f>
        <v>37007</v>
      </c>
      <c r="AC82" s="262" t="n">
        <f aca="false">AC44</f>
        <v>37008</v>
      </c>
      <c r="AD82" s="262" t="n">
        <f aca="false">AD44</f>
        <v>37009</v>
      </c>
      <c r="AE82" s="262" t="n">
        <f aca="false">AE44</f>
        <v>37010</v>
      </c>
      <c r="AF82" s="262" t="n">
        <f aca="false">AF44</f>
        <v>37011</v>
      </c>
      <c r="AG82" s="262" t="n">
        <f aca="false">AG44</f>
        <v>37012</v>
      </c>
      <c r="AH82" s="263"/>
      <c r="AI82" s="309"/>
      <c r="AJ82" s="311"/>
      <c r="AK82" s="263"/>
      <c r="AL82" s="266"/>
      <c r="AM82" s="263"/>
      <c r="AN82" s="263"/>
      <c r="AO82" s="263"/>
      <c r="AP82" s="263"/>
      <c r="AQ82" s="263"/>
      <c r="AR82" s="263"/>
      <c r="AS82" s="263"/>
      <c r="AT82" s="263"/>
      <c r="AU82" s="263"/>
      <c r="AV82" s="263"/>
      <c r="AW82" s="263"/>
      <c r="AX82" s="263"/>
      <c r="AY82" s="263"/>
      <c r="AZ82" s="263"/>
      <c r="BA82" s="263"/>
      <c r="BB82" s="263"/>
      <c r="BC82" s="263"/>
      <c r="BD82" s="263"/>
      <c r="BE82" s="263"/>
      <c r="BF82" s="263"/>
      <c r="BG82" s="263"/>
      <c r="BH82" s="263"/>
      <c r="BI82" s="263"/>
      <c r="BJ82" s="263"/>
      <c r="BK82" s="263"/>
      <c r="BL82" s="263"/>
      <c r="BM82" s="263"/>
      <c r="BN82" s="263"/>
      <c r="BO82" s="263"/>
      <c r="BP82" s="263"/>
      <c r="BQ82" s="263"/>
      <c r="BR82" s="263"/>
      <c r="BS82" s="263"/>
      <c r="BT82" s="263"/>
      <c r="BU82" s="263"/>
      <c r="BV82" s="263"/>
      <c r="BW82" s="263"/>
      <c r="BX82" s="263"/>
      <c r="BY82" s="263"/>
      <c r="BZ82" s="263"/>
      <c r="CA82" s="263"/>
      <c r="CB82" s="263"/>
      <c r="CC82" s="263"/>
      <c r="CD82" s="263"/>
      <c r="CE82" s="263"/>
      <c r="CF82" s="263"/>
      <c r="CG82" s="263"/>
      <c r="CH82" s="263"/>
      <c r="CI82" s="263"/>
      <c r="CJ82" s="263"/>
      <c r="CK82" s="263"/>
      <c r="CL82" s="263"/>
      <c r="CM82" s="263"/>
      <c r="CN82" s="263"/>
      <c r="CO82" s="263"/>
      <c r="CP82" s="263"/>
      <c r="CQ82" s="263"/>
      <c r="CR82" s="263"/>
      <c r="CS82" s="263"/>
      <c r="CT82" s="263"/>
      <c r="CU82" s="263"/>
      <c r="CV82" s="263"/>
      <c r="CW82" s="263"/>
      <c r="CX82" s="263"/>
      <c r="CY82" s="263"/>
      <c r="CZ82" s="263"/>
      <c r="DA82" s="263"/>
      <c r="DB82" s="263"/>
      <c r="DC82" s="263"/>
      <c r="DD82" s="263"/>
      <c r="DE82" s="263"/>
      <c r="DF82" s="263"/>
      <c r="DG82" s="263"/>
      <c r="DH82" s="263"/>
      <c r="DI82" s="263"/>
      <c r="DJ82" s="263"/>
      <c r="DK82" s="263"/>
      <c r="DL82" s="263"/>
      <c r="DM82" s="263"/>
      <c r="DN82" s="263"/>
      <c r="DO82" s="263"/>
      <c r="DP82" s="263"/>
      <c r="DQ82" s="263"/>
      <c r="DR82" s="263"/>
      <c r="DS82" s="263"/>
      <c r="DT82" s="263"/>
      <c r="DU82" s="263"/>
      <c r="DV82" s="263"/>
      <c r="DW82" s="263"/>
      <c r="DX82" s="263"/>
      <c r="DY82" s="263"/>
      <c r="DZ82" s="263"/>
      <c r="EA82" s="263"/>
      <c r="EB82" s="263"/>
      <c r="EC82" s="263"/>
      <c r="ED82" s="263"/>
      <c r="EE82" s="263"/>
      <c r="EF82" s="263"/>
      <c r="EG82" s="263"/>
      <c r="EH82" s="263"/>
      <c r="EI82" s="263"/>
      <c r="EJ82" s="263"/>
      <c r="EK82" s="263"/>
      <c r="EL82" s="263"/>
      <c r="EM82" s="263"/>
      <c r="EN82" s="263"/>
      <c r="EO82" s="263"/>
      <c r="EP82" s="263"/>
      <c r="EQ82" s="263"/>
      <c r="ER82" s="263"/>
      <c r="ES82" s="263"/>
      <c r="ET82" s="263"/>
      <c r="EU82" s="263"/>
      <c r="EV82" s="263"/>
      <c r="EW82" s="263"/>
      <c r="EX82" s="263"/>
      <c r="EY82" s="263"/>
      <c r="EZ82" s="263"/>
      <c r="FA82" s="263"/>
      <c r="FB82" s="263"/>
      <c r="FC82" s="263"/>
      <c r="FD82" s="263"/>
      <c r="FE82" s="263"/>
      <c r="FF82" s="263"/>
      <c r="FG82" s="263"/>
      <c r="FH82" s="263"/>
      <c r="FI82" s="263"/>
      <c r="FJ82" s="263"/>
      <c r="FK82" s="263"/>
      <c r="FL82" s="263"/>
      <c r="FM82" s="263"/>
      <c r="FN82" s="263"/>
      <c r="FO82" s="263"/>
      <c r="FP82" s="263"/>
      <c r="FQ82" s="263"/>
      <c r="FR82" s="263"/>
      <c r="FS82" s="263"/>
      <c r="FT82" s="263"/>
      <c r="FU82" s="263"/>
      <c r="FV82" s="263"/>
      <c r="FW82" s="263"/>
      <c r="FX82" s="263"/>
      <c r="FY82" s="263"/>
      <c r="FZ82" s="263"/>
      <c r="GA82" s="263"/>
      <c r="GB82" s="263"/>
      <c r="GC82" s="263"/>
      <c r="GD82" s="263"/>
      <c r="GE82" s="263"/>
      <c r="GF82" s="263"/>
      <c r="GG82" s="263"/>
      <c r="GH82" s="263"/>
      <c r="GI82" s="263"/>
      <c r="GJ82" s="263"/>
      <c r="GK82" s="263"/>
      <c r="GL82" s="263"/>
      <c r="GM82" s="263"/>
      <c r="GN82" s="263"/>
      <c r="GO82" s="263"/>
      <c r="GP82" s="263"/>
      <c r="GQ82" s="263"/>
      <c r="GR82" s="263"/>
      <c r="GS82" s="263"/>
      <c r="GT82" s="263"/>
      <c r="GU82" s="263"/>
      <c r="GV82" s="263"/>
      <c r="GW82" s="263"/>
      <c r="GX82" s="263"/>
      <c r="GY82" s="263"/>
      <c r="GZ82" s="263"/>
      <c r="HA82" s="263"/>
      <c r="HB82" s="263"/>
      <c r="HC82" s="263"/>
      <c r="HD82" s="263"/>
      <c r="HE82" s="263"/>
      <c r="HF82" s="263"/>
      <c r="HG82" s="263"/>
      <c r="HH82" s="263"/>
      <c r="HI82" s="263"/>
      <c r="HJ82" s="263"/>
      <c r="HK82" s="263"/>
      <c r="HL82" s="263"/>
      <c r="HM82" s="263"/>
      <c r="HN82" s="263"/>
      <c r="HO82" s="263"/>
      <c r="HP82" s="263"/>
      <c r="HQ82" s="263"/>
      <c r="HR82" s="263"/>
      <c r="HS82" s="263"/>
      <c r="HT82" s="263"/>
      <c r="HU82" s="263"/>
      <c r="HV82" s="263"/>
      <c r="HW82" s="263"/>
      <c r="HX82" s="263"/>
      <c r="HY82" s="263"/>
      <c r="HZ82" s="263"/>
      <c r="IA82" s="263"/>
      <c r="IB82" s="263"/>
      <c r="IC82" s="263"/>
      <c r="ID82" s="263"/>
      <c r="IE82" s="263"/>
      <c r="IF82" s="263"/>
      <c r="IG82" s="263"/>
      <c r="IH82" s="263"/>
      <c r="II82" s="263"/>
      <c r="IJ82" s="263"/>
      <c r="IK82" s="263"/>
      <c r="IL82" s="263"/>
      <c r="IM82" s="263"/>
      <c r="IN82" s="263"/>
      <c r="IO82" s="263"/>
      <c r="IP82" s="263"/>
      <c r="IQ82" s="263"/>
      <c r="IR82" s="263"/>
      <c r="IS82" s="263"/>
      <c r="IT82" s="263"/>
      <c r="IU82" s="263"/>
      <c r="IV82" s="263"/>
      <c r="IW82" s="263"/>
    </row>
    <row r="83" customFormat="false" ht="12.75" hidden="false" customHeight="true" outlineLevel="0" collapsed="false">
      <c r="A83" s="267"/>
      <c r="B83" s="267"/>
      <c r="C83" s="268" t="str">
        <f aca="false">C45</f>
        <v>S</v>
      </c>
      <c r="D83" s="268" t="str">
        <f aca="false">D45</f>
        <v>M</v>
      </c>
      <c r="E83" s="268" t="str">
        <f aca="false">E45</f>
        <v>T</v>
      </c>
      <c r="F83" s="268" t="str">
        <f aca="false">F45</f>
        <v>W</v>
      </c>
      <c r="G83" s="268" t="str">
        <f aca="false">G45</f>
        <v>R</v>
      </c>
      <c r="H83" s="268" t="str">
        <f aca="false">H45</f>
        <v>F</v>
      </c>
      <c r="I83" s="268" t="str">
        <f aca="false">I45</f>
        <v>S</v>
      </c>
      <c r="J83" s="268" t="str">
        <f aca="false">J45</f>
        <v>S</v>
      </c>
      <c r="K83" s="268" t="str">
        <f aca="false">K45</f>
        <v>M</v>
      </c>
      <c r="L83" s="268" t="str">
        <f aca="false">L45</f>
        <v>T</v>
      </c>
      <c r="M83" s="268" t="str">
        <f aca="false">M45</f>
        <v>W</v>
      </c>
      <c r="N83" s="268" t="str">
        <f aca="false">N45</f>
        <v>R</v>
      </c>
      <c r="O83" s="268" t="str">
        <f aca="false">O45</f>
        <v>F</v>
      </c>
      <c r="P83" s="268" t="str">
        <f aca="false">P45</f>
        <v>S</v>
      </c>
      <c r="Q83" s="268" t="str">
        <f aca="false">Q45</f>
        <v>S</v>
      </c>
      <c r="R83" s="268" t="str">
        <f aca="false">R45</f>
        <v>M</v>
      </c>
      <c r="S83" s="268" t="str">
        <f aca="false">S45</f>
        <v>T</v>
      </c>
      <c r="T83" s="268" t="str">
        <f aca="false">T45</f>
        <v>W</v>
      </c>
      <c r="U83" s="268" t="str">
        <f aca="false">U45</f>
        <v>R</v>
      </c>
      <c r="V83" s="268" t="str">
        <f aca="false">V45</f>
        <v>F</v>
      </c>
      <c r="W83" s="268" t="str">
        <f aca="false">W45</f>
        <v>S</v>
      </c>
      <c r="X83" s="268" t="str">
        <f aca="false">X45</f>
        <v>S</v>
      </c>
      <c r="Y83" s="268" t="str">
        <f aca="false">Y45</f>
        <v>M</v>
      </c>
      <c r="Z83" s="268" t="str">
        <f aca="false">Z45</f>
        <v>T</v>
      </c>
      <c r="AA83" s="268" t="str">
        <f aca="false">AA45</f>
        <v>W</v>
      </c>
      <c r="AB83" s="268" t="str">
        <f aca="false">AB45</f>
        <v>R</v>
      </c>
      <c r="AC83" s="268" t="str">
        <f aca="false">AC45</f>
        <v>F</v>
      </c>
      <c r="AD83" s="268" t="str">
        <f aca="false">AD45</f>
        <v>S</v>
      </c>
      <c r="AE83" s="268" t="str">
        <f aca="false">AE45</f>
        <v>S</v>
      </c>
      <c r="AF83" s="268" t="str">
        <f aca="false">AF45</f>
        <v>M</v>
      </c>
      <c r="AG83" s="268" t="str">
        <f aca="false">AG45</f>
        <v>T</v>
      </c>
      <c r="AH83" s="8"/>
      <c r="AI83" s="309"/>
      <c r="AJ83" s="310"/>
      <c r="AK83" s="8"/>
      <c r="AL83" s="87"/>
      <c r="AN83" s="8"/>
      <c r="AO83" s="8"/>
      <c r="AP83" s="8"/>
      <c r="AQ83" s="8"/>
      <c r="AR83" s="8"/>
      <c r="AS83" s="8"/>
    </row>
    <row r="84" customFormat="false" ht="12.75" hidden="false" customHeight="true" outlineLevel="0" collapsed="false">
      <c r="A84" s="271"/>
      <c r="B84" s="272" t="s">
        <v>420</v>
      </c>
      <c r="C84" s="273"/>
      <c r="D84" s="273"/>
      <c r="E84" s="273"/>
      <c r="F84" s="273"/>
      <c r="G84" s="273"/>
      <c r="H84" s="273"/>
      <c r="I84" s="273"/>
      <c r="J84" s="273"/>
      <c r="K84" s="273"/>
      <c r="L84" s="273"/>
      <c r="M84" s="273"/>
      <c r="N84" s="273"/>
      <c r="O84" s="273"/>
      <c r="P84" s="273"/>
      <c r="Q84" s="273"/>
      <c r="R84" s="273"/>
      <c r="S84" s="273"/>
      <c r="T84" s="273"/>
      <c r="U84" s="273"/>
      <c r="V84" s="273"/>
      <c r="W84" s="273"/>
      <c r="X84" s="273"/>
      <c r="Y84" s="273"/>
      <c r="Z84" s="273"/>
      <c r="AA84" s="273"/>
      <c r="AB84" s="273"/>
      <c r="AC84" s="273"/>
      <c r="AD84" s="273"/>
      <c r="AE84" s="273"/>
      <c r="AF84" s="273"/>
      <c r="AG84" s="274"/>
      <c r="AH84" s="87"/>
      <c r="AI84" s="145"/>
      <c r="AJ84" s="312"/>
      <c r="AK84" s="150"/>
      <c r="AL84" s="132"/>
      <c r="AM84" s="9"/>
    </row>
    <row r="85" customFormat="false" ht="12.75" hidden="false" customHeight="true" outlineLevel="0" collapsed="false">
      <c r="A85" s="218" t="s">
        <v>454</v>
      </c>
      <c r="B85" s="275" t="n">
        <f aca="false">SUM(C85:AG85)</f>
        <v>0</v>
      </c>
      <c r="C85" s="150"/>
      <c r="D85" s="150"/>
      <c r="E85" s="150"/>
      <c r="F85" s="150"/>
      <c r="G85" s="150"/>
      <c r="H85" s="150"/>
      <c r="I85" s="150"/>
      <c r="J85" s="150"/>
      <c r="K85" s="150"/>
      <c r="L85" s="150"/>
      <c r="M85" s="150"/>
      <c r="N85" s="150"/>
      <c r="O85" s="150"/>
      <c r="P85" s="150"/>
      <c r="Q85" s="150"/>
      <c r="R85" s="150"/>
      <c r="S85" s="150"/>
      <c r="T85" s="150"/>
      <c r="U85" s="150"/>
      <c r="V85" s="150"/>
      <c r="W85" s="150"/>
      <c r="X85" s="150"/>
      <c r="Y85" s="150"/>
      <c r="Z85" s="150"/>
      <c r="AA85" s="150"/>
      <c r="AB85" s="150"/>
      <c r="AC85" s="150"/>
      <c r="AD85" s="150"/>
      <c r="AE85" s="150"/>
      <c r="AF85" s="150"/>
      <c r="AG85" s="301"/>
      <c r="AH85" s="87"/>
      <c r="AJ85" s="87"/>
      <c r="AK85" s="150"/>
      <c r="AL85" s="132"/>
      <c r="AM85" s="9"/>
    </row>
    <row r="86" customFormat="false" ht="12.75" hidden="false" customHeight="true" outlineLevel="0" collapsed="false">
      <c r="A86" s="218" t="s">
        <v>455</v>
      </c>
      <c r="B86" s="275" t="n">
        <f aca="false">SUM(C86:AG86)</f>
        <v>0</v>
      </c>
      <c r="C86" s="150"/>
      <c r="D86" s="150"/>
      <c r="E86" s="150"/>
      <c r="F86" s="150"/>
      <c r="G86" s="150"/>
      <c r="H86" s="150"/>
      <c r="I86" s="150"/>
      <c r="J86" s="150"/>
      <c r="K86" s="150"/>
      <c r="L86" s="150"/>
      <c r="M86" s="150"/>
      <c r="N86" s="150"/>
      <c r="O86" s="150"/>
      <c r="P86" s="150"/>
      <c r="Q86" s="150"/>
      <c r="R86" s="150"/>
      <c r="S86" s="150"/>
      <c r="T86" s="150"/>
      <c r="U86" s="150"/>
      <c r="V86" s="150"/>
      <c r="W86" s="150"/>
      <c r="X86" s="150"/>
      <c r="Y86" s="150"/>
      <c r="Z86" s="150"/>
      <c r="AA86" s="150"/>
      <c r="AB86" s="150"/>
      <c r="AC86" s="150"/>
      <c r="AD86" s="150"/>
      <c r="AE86" s="150"/>
      <c r="AF86" s="150"/>
      <c r="AG86" s="301"/>
      <c r="AH86" s="87"/>
      <c r="AJ86" s="87"/>
      <c r="AK86" s="150"/>
      <c r="AL86" s="132"/>
      <c r="AM86" s="9"/>
    </row>
    <row r="87" customFormat="false" ht="12.75" hidden="false" customHeight="true" outlineLevel="0" collapsed="false">
      <c r="A87" s="218" t="s">
        <v>456</v>
      </c>
      <c r="B87" s="275" t="n">
        <f aca="false">SUM(C87:AG87)</f>
        <v>0</v>
      </c>
      <c r="C87" s="150"/>
      <c r="D87" s="150"/>
      <c r="E87" s="150"/>
      <c r="F87" s="150"/>
      <c r="G87" s="150"/>
      <c r="H87" s="150"/>
      <c r="I87" s="150"/>
      <c r="J87" s="150"/>
      <c r="K87" s="150"/>
      <c r="L87" s="150"/>
      <c r="M87" s="150"/>
      <c r="N87" s="150"/>
      <c r="O87" s="150"/>
      <c r="P87" s="150"/>
      <c r="Q87" s="150"/>
      <c r="R87" s="150"/>
      <c r="S87" s="150"/>
      <c r="T87" s="150"/>
      <c r="U87" s="150"/>
      <c r="V87" s="150"/>
      <c r="W87" s="150"/>
      <c r="X87" s="150"/>
      <c r="Y87" s="150"/>
      <c r="Z87" s="150"/>
      <c r="AA87" s="150"/>
      <c r="AB87" s="150"/>
      <c r="AC87" s="150"/>
      <c r="AD87" s="150"/>
      <c r="AE87" s="150"/>
      <c r="AF87" s="150"/>
      <c r="AG87" s="301"/>
      <c r="AH87" s="87"/>
      <c r="AJ87" s="87"/>
      <c r="AK87" s="150"/>
      <c r="AL87" s="132"/>
      <c r="AM87" s="9"/>
    </row>
    <row r="88" customFormat="false" ht="12.75" hidden="false" customHeight="true" outlineLevel="0" collapsed="false">
      <c r="A88" s="218" t="s">
        <v>457</v>
      </c>
      <c r="B88" s="275" t="n">
        <f aca="false">SUM(C88:AG88)</f>
        <v>0</v>
      </c>
      <c r="C88" s="150"/>
      <c r="D88" s="150"/>
      <c r="E88" s="150"/>
      <c r="F88" s="150"/>
      <c r="G88" s="150"/>
      <c r="H88" s="150"/>
      <c r="I88" s="150"/>
      <c r="J88" s="150"/>
      <c r="K88" s="150"/>
      <c r="L88" s="150"/>
      <c r="M88" s="150"/>
      <c r="N88" s="150"/>
      <c r="O88" s="150"/>
      <c r="P88" s="150"/>
      <c r="Q88" s="150"/>
      <c r="R88" s="150"/>
      <c r="S88" s="150"/>
      <c r="T88" s="150"/>
      <c r="U88" s="150"/>
      <c r="V88" s="150"/>
      <c r="W88" s="150"/>
      <c r="X88" s="150"/>
      <c r="Y88" s="150"/>
      <c r="Z88" s="150"/>
      <c r="AA88" s="150"/>
      <c r="AB88" s="150"/>
      <c r="AC88" s="150"/>
      <c r="AD88" s="150"/>
      <c r="AE88" s="150"/>
      <c r="AF88" s="150"/>
      <c r="AG88" s="301"/>
      <c r="AH88" s="87"/>
      <c r="AJ88" s="87"/>
      <c r="AK88" s="150"/>
      <c r="AL88" s="132"/>
      <c r="AM88" s="9"/>
    </row>
    <row r="89" customFormat="false" ht="12.75" hidden="false" customHeight="true" outlineLevel="0" collapsed="false">
      <c r="A89" s="218" t="s">
        <v>458</v>
      </c>
      <c r="B89" s="275" t="n">
        <f aca="false">SUM(C89:AG89)</f>
        <v>0</v>
      </c>
      <c r="C89" s="150"/>
      <c r="D89" s="150"/>
      <c r="E89" s="150"/>
      <c r="F89" s="150"/>
      <c r="G89" s="150"/>
      <c r="H89" s="150"/>
      <c r="I89" s="150"/>
      <c r="J89" s="150"/>
      <c r="K89" s="150"/>
      <c r="L89" s="150"/>
      <c r="M89" s="150"/>
      <c r="N89" s="150"/>
      <c r="O89" s="150"/>
      <c r="P89" s="150"/>
      <c r="Q89" s="150"/>
      <c r="R89" s="150"/>
      <c r="S89" s="150"/>
      <c r="T89" s="150"/>
      <c r="U89" s="150"/>
      <c r="V89" s="150"/>
      <c r="W89" s="150"/>
      <c r="X89" s="150"/>
      <c r="Y89" s="150"/>
      <c r="Z89" s="150"/>
      <c r="AA89" s="150"/>
      <c r="AB89" s="150"/>
      <c r="AC89" s="150"/>
      <c r="AD89" s="150"/>
      <c r="AE89" s="150"/>
      <c r="AF89" s="150"/>
      <c r="AG89" s="301"/>
      <c r="AH89" s="87"/>
      <c r="AJ89" s="87"/>
      <c r="AK89" s="150"/>
      <c r="AL89" s="132"/>
      <c r="AM89" s="9"/>
    </row>
    <row r="90" customFormat="false" ht="12.75" hidden="false" customHeight="true" outlineLevel="0" collapsed="false">
      <c r="A90" s="218" t="s">
        <v>459</v>
      </c>
      <c r="B90" s="275" t="n">
        <f aca="false">SUM(C90:AG90)</f>
        <v>0</v>
      </c>
      <c r="C90" s="150"/>
      <c r="D90" s="150"/>
      <c r="E90" s="150"/>
      <c r="F90" s="150"/>
      <c r="G90" s="150"/>
      <c r="H90" s="150"/>
      <c r="I90" s="150"/>
      <c r="J90" s="150"/>
      <c r="K90" s="150"/>
      <c r="L90" s="150"/>
      <c r="M90" s="150"/>
      <c r="N90" s="150"/>
      <c r="O90" s="150"/>
      <c r="P90" s="150"/>
      <c r="Q90" s="150"/>
      <c r="R90" s="150"/>
      <c r="S90" s="150"/>
      <c r="T90" s="150"/>
      <c r="U90" s="150"/>
      <c r="V90" s="150"/>
      <c r="W90" s="150"/>
      <c r="X90" s="150"/>
      <c r="Y90" s="150"/>
      <c r="Z90" s="150"/>
      <c r="AA90" s="150"/>
      <c r="AB90" s="150"/>
      <c r="AC90" s="150"/>
      <c r="AD90" s="150"/>
      <c r="AE90" s="150"/>
      <c r="AF90" s="150"/>
      <c r="AG90" s="301"/>
      <c r="AH90" s="87"/>
      <c r="AJ90" s="87"/>
      <c r="AK90" s="150"/>
      <c r="AL90" s="132"/>
      <c r="AM90" s="9"/>
    </row>
    <row r="91" customFormat="false" ht="12.75" hidden="false" customHeight="true" outlineLevel="0" collapsed="false">
      <c r="A91" s="218" t="s">
        <v>460</v>
      </c>
      <c r="B91" s="275" t="n">
        <f aca="false">SUM(C91:AG91)</f>
        <v>0</v>
      </c>
      <c r="C91" s="150"/>
      <c r="D91" s="150"/>
      <c r="E91" s="150"/>
      <c r="F91" s="150"/>
      <c r="G91" s="150"/>
      <c r="H91" s="150"/>
      <c r="I91" s="150"/>
      <c r="J91" s="150"/>
      <c r="K91" s="150"/>
      <c r="L91" s="150"/>
      <c r="M91" s="150"/>
      <c r="N91" s="150"/>
      <c r="O91" s="150"/>
      <c r="P91" s="150"/>
      <c r="Q91" s="150"/>
      <c r="R91" s="150"/>
      <c r="S91" s="150"/>
      <c r="T91" s="150"/>
      <c r="U91" s="150"/>
      <c r="V91" s="150"/>
      <c r="W91" s="150"/>
      <c r="X91" s="150"/>
      <c r="Y91" s="150"/>
      <c r="Z91" s="150"/>
      <c r="AA91" s="150"/>
      <c r="AB91" s="150"/>
      <c r="AC91" s="150"/>
      <c r="AD91" s="150"/>
      <c r="AE91" s="150"/>
      <c r="AF91" s="150"/>
      <c r="AG91" s="301"/>
      <c r="AH91" s="87"/>
      <c r="AJ91" s="87"/>
      <c r="AK91" s="150"/>
      <c r="AL91" s="132"/>
      <c r="AM91" s="9"/>
    </row>
    <row r="92" customFormat="false" ht="12.75" hidden="false" customHeight="true" outlineLevel="0" collapsed="false">
      <c r="A92" s="218" t="s">
        <v>461</v>
      </c>
      <c r="B92" s="275" t="n">
        <f aca="false">SUM(C92:AG92)</f>
        <v>0</v>
      </c>
      <c r="C92" s="150"/>
      <c r="D92" s="150"/>
      <c r="E92" s="150"/>
      <c r="F92" s="150"/>
      <c r="G92" s="150"/>
      <c r="H92" s="150"/>
      <c r="I92" s="150"/>
      <c r="J92" s="150"/>
      <c r="K92" s="150"/>
      <c r="L92" s="150"/>
      <c r="M92" s="150"/>
      <c r="N92" s="150"/>
      <c r="O92" s="150"/>
      <c r="P92" s="150"/>
      <c r="Q92" s="150"/>
      <c r="R92" s="150"/>
      <c r="S92" s="150"/>
      <c r="T92" s="150"/>
      <c r="U92" s="150"/>
      <c r="V92" s="150"/>
      <c r="W92" s="150"/>
      <c r="X92" s="150"/>
      <c r="Y92" s="150"/>
      <c r="Z92" s="150"/>
      <c r="AA92" s="150"/>
      <c r="AB92" s="150"/>
      <c r="AC92" s="150"/>
      <c r="AD92" s="150"/>
      <c r="AE92" s="150"/>
      <c r="AF92" s="150"/>
      <c r="AG92" s="301"/>
      <c r="AH92" s="87"/>
      <c r="AJ92" s="87"/>
      <c r="AK92" s="150"/>
      <c r="AL92" s="132"/>
      <c r="AM92" s="9"/>
    </row>
    <row r="93" customFormat="false" ht="12.75" hidden="false" customHeight="true" outlineLevel="0" collapsed="false">
      <c r="A93" s="218" t="s">
        <v>462</v>
      </c>
      <c r="B93" s="275" t="n">
        <f aca="false">SUM(C93:AG93)</f>
        <v>0</v>
      </c>
      <c r="C93" s="150"/>
      <c r="D93" s="150"/>
      <c r="E93" s="150"/>
      <c r="F93" s="150"/>
      <c r="G93" s="150"/>
      <c r="H93" s="150"/>
      <c r="I93" s="150"/>
      <c r="J93" s="150"/>
      <c r="K93" s="150"/>
      <c r="L93" s="150"/>
      <c r="M93" s="150"/>
      <c r="N93" s="150"/>
      <c r="O93" s="150"/>
      <c r="P93" s="150"/>
      <c r="Q93" s="150"/>
      <c r="R93" s="150"/>
      <c r="S93" s="150"/>
      <c r="T93" s="150"/>
      <c r="U93" s="150"/>
      <c r="V93" s="150"/>
      <c r="W93" s="150"/>
      <c r="X93" s="150"/>
      <c r="Y93" s="150"/>
      <c r="Z93" s="150"/>
      <c r="AA93" s="150"/>
      <c r="AB93" s="150"/>
      <c r="AC93" s="150"/>
      <c r="AD93" s="150"/>
      <c r="AE93" s="150"/>
      <c r="AF93" s="150"/>
      <c r="AG93" s="301"/>
      <c r="AH93" s="87"/>
      <c r="AJ93" s="87"/>
      <c r="AK93" s="150"/>
      <c r="AL93" s="132"/>
      <c r="AM93" s="9"/>
    </row>
    <row r="94" customFormat="false" ht="12.75" hidden="false" customHeight="true" outlineLevel="0" collapsed="false">
      <c r="A94" s="218" t="s">
        <v>463</v>
      </c>
      <c r="B94" s="275" t="n">
        <f aca="false">SUM(C94:AG94)</f>
        <v>0</v>
      </c>
      <c r="C94" s="150"/>
      <c r="D94" s="150"/>
      <c r="E94" s="150"/>
      <c r="F94" s="150"/>
      <c r="G94" s="150"/>
      <c r="H94" s="150"/>
      <c r="I94" s="150"/>
      <c r="J94" s="150"/>
      <c r="K94" s="150"/>
      <c r="L94" s="150"/>
      <c r="M94" s="150"/>
      <c r="N94" s="150"/>
      <c r="O94" s="150"/>
      <c r="P94" s="150"/>
      <c r="Q94" s="150"/>
      <c r="R94" s="150"/>
      <c r="S94" s="150"/>
      <c r="T94" s="150"/>
      <c r="U94" s="150"/>
      <c r="V94" s="150"/>
      <c r="W94" s="150"/>
      <c r="X94" s="150"/>
      <c r="Y94" s="150"/>
      <c r="Z94" s="150"/>
      <c r="AA94" s="150"/>
      <c r="AB94" s="150"/>
      <c r="AC94" s="150"/>
      <c r="AD94" s="150"/>
      <c r="AE94" s="150"/>
      <c r="AF94" s="150"/>
      <c r="AG94" s="301"/>
      <c r="AH94" s="87"/>
      <c r="AJ94" s="87"/>
      <c r="AK94" s="150"/>
      <c r="AL94" s="132"/>
      <c r="AM94" s="9"/>
    </row>
    <row r="95" customFormat="false" ht="12.75" hidden="false" customHeight="true" outlineLevel="0" collapsed="false">
      <c r="A95" s="218" t="s">
        <v>464</v>
      </c>
      <c r="B95" s="275" t="n">
        <f aca="false">SUM(C95:AG95)</f>
        <v>0</v>
      </c>
      <c r="C95" s="150"/>
      <c r="D95" s="150"/>
      <c r="E95" s="150"/>
      <c r="F95" s="150"/>
      <c r="G95" s="150"/>
      <c r="H95" s="150"/>
      <c r="I95" s="150"/>
      <c r="J95" s="150"/>
      <c r="K95" s="150"/>
      <c r="L95" s="150"/>
      <c r="M95" s="150"/>
      <c r="N95" s="150"/>
      <c r="O95" s="150"/>
      <c r="P95" s="150"/>
      <c r="Q95" s="150"/>
      <c r="R95" s="150"/>
      <c r="S95" s="150"/>
      <c r="T95" s="150"/>
      <c r="U95" s="150"/>
      <c r="V95" s="150"/>
      <c r="W95" s="150"/>
      <c r="X95" s="150"/>
      <c r="Y95" s="150"/>
      <c r="Z95" s="150"/>
      <c r="AA95" s="150"/>
      <c r="AB95" s="150"/>
      <c r="AC95" s="150"/>
      <c r="AD95" s="150"/>
      <c r="AE95" s="150"/>
      <c r="AF95" s="150"/>
      <c r="AG95" s="301"/>
      <c r="AH95" s="87"/>
      <c r="AJ95" s="87"/>
      <c r="AK95" s="150"/>
      <c r="AL95" s="132"/>
      <c r="AM95" s="9"/>
    </row>
    <row r="96" customFormat="false" ht="12.75" hidden="false" customHeight="true" outlineLevel="0" collapsed="false">
      <c r="A96" s="218" t="s">
        <v>465</v>
      </c>
      <c r="B96" s="275" t="n">
        <f aca="false">SUM(C96:AG96)</f>
        <v>0</v>
      </c>
      <c r="C96" s="150"/>
      <c r="D96" s="150"/>
      <c r="E96" s="150"/>
      <c r="F96" s="150"/>
      <c r="G96" s="150"/>
      <c r="H96" s="150"/>
      <c r="I96" s="150"/>
      <c r="J96" s="150"/>
      <c r="K96" s="150"/>
      <c r="L96" s="150"/>
      <c r="M96" s="150"/>
      <c r="N96" s="150"/>
      <c r="O96" s="150"/>
      <c r="P96" s="150"/>
      <c r="Q96" s="150"/>
      <c r="R96" s="150"/>
      <c r="S96" s="150"/>
      <c r="T96" s="150"/>
      <c r="U96" s="150"/>
      <c r="V96" s="150"/>
      <c r="W96" s="150"/>
      <c r="X96" s="150"/>
      <c r="Y96" s="150"/>
      <c r="Z96" s="150"/>
      <c r="AA96" s="150"/>
      <c r="AB96" s="150"/>
      <c r="AC96" s="150"/>
      <c r="AD96" s="150"/>
      <c r="AE96" s="150"/>
      <c r="AF96" s="150"/>
      <c r="AG96" s="301"/>
      <c r="AH96" s="87"/>
      <c r="AJ96" s="87"/>
      <c r="AK96" s="150"/>
      <c r="AL96" s="132"/>
      <c r="AM96" s="9"/>
    </row>
    <row r="97" customFormat="false" ht="12.75" hidden="false" customHeight="true" outlineLevel="0" collapsed="false">
      <c r="A97" s="218" t="s">
        <v>466</v>
      </c>
      <c r="B97" s="275" t="n">
        <f aca="false">SUM(C97:AG97)</f>
        <v>0</v>
      </c>
      <c r="C97" s="150"/>
      <c r="D97" s="150"/>
      <c r="E97" s="150"/>
      <c r="F97" s="150"/>
      <c r="G97" s="150"/>
      <c r="H97" s="150"/>
      <c r="I97" s="150"/>
      <c r="J97" s="150"/>
      <c r="K97" s="150"/>
      <c r="L97" s="150"/>
      <c r="M97" s="150"/>
      <c r="N97" s="150"/>
      <c r="O97" s="150"/>
      <c r="P97" s="150"/>
      <c r="Q97" s="150"/>
      <c r="R97" s="150"/>
      <c r="S97" s="150"/>
      <c r="T97" s="150"/>
      <c r="U97" s="150"/>
      <c r="V97" s="150"/>
      <c r="W97" s="150"/>
      <c r="X97" s="150"/>
      <c r="Y97" s="150"/>
      <c r="Z97" s="150"/>
      <c r="AA97" s="150"/>
      <c r="AB97" s="150"/>
      <c r="AC97" s="150"/>
      <c r="AD97" s="150"/>
      <c r="AE97" s="150"/>
      <c r="AF97" s="150"/>
      <c r="AG97" s="301"/>
      <c r="AH97" s="87"/>
      <c r="AJ97" s="87"/>
      <c r="AK97" s="150"/>
      <c r="AL97" s="132"/>
      <c r="AM97" s="9"/>
    </row>
    <row r="98" customFormat="false" ht="12.75" hidden="false" customHeight="true" outlineLevel="0" collapsed="false">
      <c r="A98" s="218"/>
      <c r="B98" s="275"/>
      <c r="C98" s="150"/>
      <c r="D98" s="150"/>
      <c r="E98" s="150"/>
      <c r="F98" s="150"/>
      <c r="G98" s="150"/>
      <c r="H98" s="150"/>
      <c r="I98" s="150"/>
      <c r="J98" s="150"/>
      <c r="K98" s="150"/>
      <c r="L98" s="150"/>
      <c r="M98" s="150"/>
      <c r="N98" s="150"/>
      <c r="O98" s="150"/>
      <c r="P98" s="150"/>
      <c r="Q98" s="150"/>
      <c r="R98" s="150"/>
      <c r="S98" s="150"/>
      <c r="T98" s="150"/>
      <c r="U98" s="150"/>
      <c r="V98" s="150"/>
      <c r="W98" s="150"/>
      <c r="X98" s="150"/>
      <c r="Y98" s="150"/>
      <c r="Z98" s="150"/>
      <c r="AA98" s="150"/>
      <c r="AB98" s="150"/>
      <c r="AC98" s="150"/>
      <c r="AD98" s="150"/>
      <c r="AE98" s="150"/>
      <c r="AF98" s="150"/>
      <c r="AG98" s="301"/>
      <c r="AH98" s="87"/>
      <c r="AJ98" s="87"/>
      <c r="AK98" s="150"/>
      <c r="AL98" s="132"/>
      <c r="AM98" s="9"/>
    </row>
    <row r="99" customFormat="false" ht="12.75" hidden="false" customHeight="true" outlineLevel="0" collapsed="false">
      <c r="A99" s="218"/>
      <c r="B99" s="275"/>
      <c r="C99" s="150"/>
      <c r="D99" s="150"/>
      <c r="E99" s="150"/>
      <c r="F99" s="150"/>
      <c r="G99" s="150"/>
      <c r="H99" s="150"/>
      <c r="I99" s="150"/>
      <c r="J99" s="150"/>
      <c r="K99" s="150"/>
      <c r="L99" s="150"/>
      <c r="M99" s="150"/>
      <c r="N99" s="150"/>
      <c r="O99" s="150"/>
      <c r="P99" s="150"/>
      <c r="Q99" s="150"/>
      <c r="R99" s="150"/>
      <c r="S99" s="150"/>
      <c r="T99" s="150"/>
      <c r="U99" s="150"/>
      <c r="V99" s="150"/>
      <c r="W99" s="150"/>
      <c r="X99" s="150"/>
      <c r="Y99" s="150"/>
      <c r="Z99" s="150"/>
      <c r="AA99" s="150"/>
      <c r="AB99" s="150"/>
      <c r="AC99" s="150"/>
      <c r="AD99" s="150"/>
      <c r="AE99" s="150"/>
      <c r="AF99" s="150"/>
      <c r="AG99" s="301"/>
      <c r="AH99" s="87"/>
      <c r="AJ99" s="87"/>
      <c r="AK99" s="150"/>
      <c r="AL99" s="132"/>
      <c r="AM99" s="9"/>
    </row>
    <row r="100" customFormat="false" ht="12.75" hidden="false" customHeight="true" outlineLevel="0" collapsed="false">
      <c r="A100" s="218"/>
      <c r="B100" s="275"/>
      <c r="C100" s="150"/>
      <c r="D100" s="150"/>
      <c r="E100" s="150"/>
      <c r="F100" s="150"/>
      <c r="G100" s="150"/>
      <c r="H100" s="150"/>
      <c r="I100" s="150"/>
      <c r="J100" s="150"/>
      <c r="K100" s="150"/>
      <c r="L100" s="150"/>
      <c r="M100" s="150"/>
      <c r="N100" s="150"/>
      <c r="O100" s="150"/>
      <c r="P100" s="150"/>
      <c r="Q100" s="150"/>
      <c r="R100" s="150"/>
      <c r="S100" s="150"/>
      <c r="T100" s="150"/>
      <c r="U100" s="150"/>
      <c r="V100" s="150"/>
      <c r="W100" s="150"/>
      <c r="X100" s="150"/>
      <c r="Y100" s="150"/>
      <c r="Z100" s="150"/>
      <c r="AA100" s="150"/>
      <c r="AB100" s="150"/>
      <c r="AC100" s="150"/>
      <c r="AD100" s="150"/>
      <c r="AE100" s="150"/>
      <c r="AF100" s="150"/>
      <c r="AG100" s="301"/>
      <c r="AH100" s="87"/>
      <c r="AJ100" s="87"/>
      <c r="AK100" s="150"/>
      <c r="AL100" s="132"/>
      <c r="AM100" s="9"/>
    </row>
    <row r="101" customFormat="false" ht="12.75" hidden="false" customHeight="true" outlineLevel="0" collapsed="false">
      <c r="A101" s="218"/>
      <c r="B101" s="275"/>
      <c r="C101" s="150"/>
      <c r="D101" s="150"/>
      <c r="E101" s="150"/>
      <c r="F101" s="150"/>
      <c r="G101" s="150"/>
      <c r="H101" s="150"/>
      <c r="I101" s="150"/>
      <c r="J101" s="150"/>
      <c r="K101" s="150"/>
      <c r="L101" s="150"/>
      <c r="M101" s="150"/>
      <c r="N101" s="150"/>
      <c r="O101" s="150"/>
      <c r="P101" s="150"/>
      <c r="Q101" s="150"/>
      <c r="R101" s="150"/>
      <c r="S101" s="150"/>
      <c r="T101" s="150"/>
      <c r="U101" s="150"/>
      <c r="V101" s="150"/>
      <c r="W101" s="150"/>
      <c r="X101" s="150"/>
      <c r="Y101" s="150"/>
      <c r="Z101" s="150"/>
      <c r="AA101" s="150"/>
      <c r="AB101" s="150"/>
      <c r="AC101" s="150"/>
      <c r="AD101" s="150"/>
      <c r="AE101" s="150"/>
      <c r="AF101" s="150"/>
      <c r="AG101" s="301"/>
      <c r="AH101" s="87"/>
      <c r="AJ101" s="87"/>
      <c r="AK101" s="150"/>
      <c r="AL101" s="132"/>
      <c r="AM101" s="9"/>
    </row>
    <row r="102" customFormat="false" ht="12.75" hidden="false" customHeight="true" outlineLevel="0" collapsed="false">
      <c r="A102" s="313" t="s">
        <v>467</v>
      </c>
      <c r="B102" s="304" t="n">
        <f aca="false">SUM(B87:B101)</f>
        <v>0</v>
      </c>
      <c r="C102" s="314"/>
      <c r="D102" s="314"/>
      <c r="E102" s="314"/>
      <c r="F102" s="314"/>
      <c r="G102" s="314"/>
      <c r="H102" s="314"/>
      <c r="I102" s="314"/>
      <c r="J102" s="314"/>
      <c r="K102" s="314"/>
      <c r="L102" s="314"/>
      <c r="M102" s="314"/>
      <c r="N102" s="314"/>
      <c r="O102" s="314"/>
      <c r="P102" s="314"/>
      <c r="Q102" s="314"/>
      <c r="R102" s="314"/>
      <c r="S102" s="314"/>
      <c r="T102" s="314"/>
      <c r="U102" s="314"/>
      <c r="V102" s="314"/>
      <c r="W102" s="314"/>
      <c r="X102" s="314"/>
      <c r="Y102" s="314"/>
      <c r="Z102" s="314"/>
      <c r="AA102" s="314"/>
      <c r="AB102" s="314"/>
      <c r="AC102" s="314"/>
      <c r="AD102" s="314"/>
      <c r="AE102" s="314"/>
      <c r="AF102" s="314"/>
      <c r="AG102" s="315"/>
      <c r="AH102" s="87"/>
      <c r="AJ102" s="87"/>
      <c r="AK102" s="150"/>
      <c r="AL102" s="132"/>
      <c r="AM102" s="9"/>
    </row>
    <row r="103" customFormat="false" ht="12.75" hidden="false" customHeight="true" outlineLevel="0" collapsed="false">
      <c r="A103" s="87"/>
      <c r="B103" s="308"/>
      <c r="C103" s="150"/>
      <c r="D103" s="150"/>
      <c r="E103" s="150"/>
      <c r="F103" s="150"/>
      <c r="G103" s="150"/>
      <c r="H103" s="150"/>
      <c r="I103" s="150"/>
      <c r="J103" s="150"/>
      <c r="K103" s="150"/>
      <c r="L103" s="150"/>
      <c r="M103" s="150"/>
      <c r="N103" s="150"/>
      <c r="O103" s="150"/>
      <c r="P103" s="150"/>
      <c r="Q103" s="150"/>
      <c r="R103" s="150"/>
      <c r="S103" s="150"/>
      <c r="T103" s="150"/>
      <c r="U103" s="150"/>
      <c r="V103" s="150"/>
      <c r="W103" s="150"/>
      <c r="X103" s="150"/>
      <c r="Y103" s="150"/>
      <c r="Z103" s="150"/>
      <c r="AA103" s="150"/>
      <c r="AB103" s="150"/>
      <c r="AC103" s="150"/>
      <c r="AD103" s="150"/>
      <c r="AE103" s="150"/>
      <c r="AF103" s="150"/>
      <c r="AG103" s="150"/>
      <c r="AH103" s="87"/>
      <c r="AJ103" s="87"/>
      <c r="AK103" s="150"/>
      <c r="AL103" s="132"/>
      <c r="AM103" s="9"/>
    </row>
    <row r="104" customFormat="false" ht="12.75" hidden="false" customHeight="true" outlineLevel="0" collapsed="false">
      <c r="A104" s="255"/>
      <c r="B104" s="256" t="s">
        <v>414</v>
      </c>
      <c r="C104" s="257" t="n">
        <f aca="false">SUM(C108:C117)</f>
        <v>0</v>
      </c>
      <c r="D104" s="257" t="n">
        <f aca="false">SUM(D108:D117)</f>
        <v>0</v>
      </c>
      <c r="E104" s="257" t="n">
        <f aca="false">SUM(E108:E117)</f>
        <v>0</v>
      </c>
      <c r="F104" s="257" t="n">
        <f aca="false">SUM(F108:F117)</f>
        <v>0</v>
      </c>
      <c r="G104" s="257" t="n">
        <f aca="false">SUM(G108:G117)</f>
        <v>0</v>
      </c>
      <c r="H104" s="257" t="n">
        <f aca="false">SUM(H108:H117)</f>
        <v>0</v>
      </c>
      <c r="I104" s="257" t="n">
        <f aca="false">SUM(I108:I117)</f>
        <v>0</v>
      </c>
      <c r="J104" s="257" t="n">
        <f aca="false">SUM(J108:J117)</f>
        <v>0</v>
      </c>
      <c r="K104" s="257" t="n">
        <f aca="false">SUM(K108:K117)</f>
        <v>0</v>
      </c>
      <c r="L104" s="257" t="n">
        <f aca="false">SUM(L108:L117)</f>
        <v>0</v>
      </c>
      <c r="M104" s="257" t="n">
        <f aca="false">SUM(M108:M117)</f>
        <v>0</v>
      </c>
      <c r="N104" s="257" t="n">
        <f aca="false">SUM(N108:N117)</f>
        <v>0</v>
      </c>
      <c r="O104" s="257" t="n">
        <f aca="false">SUM(O108:O117)</f>
        <v>0</v>
      </c>
      <c r="P104" s="257" t="n">
        <f aca="false">SUM(P108:P117)</f>
        <v>0</v>
      </c>
      <c r="Q104" s="257" t="n">
        <f aca="false">SUM(Q108:Q117)</f>
        <v>0</v>
      </c>
      <c r="R104" s="257" t="n">
        <f aca="false">SUM(R108:R117)</f>
        <v>0</v>
      </c>
      <c r="S104" s="257" t="n">
        <f aca="false">SUM(S108:S117)</f>
        <v>0</v>
      </c>
      <c r="T104" s="257" t="n">
        <f aca="false">SUM(T108:T117)</f>
        <v>0</v>
      </c>
      <c r="U104" s="257" t="n">
        <f aca="false">SUM(U108:U117)</f>
        <v>0</v>
      </c>
      <c r="V104" s="257" t="n">
        <f aca="false">SUM(V108:V117)</f>
        <v>0</v>
      </c>
      <c r="W104" s="257" t="n">
        <f aca="false">SUM(W108:W117)</f>
        <v>0</v>
      </c>
      <c r="X104" s="257" t="n">
        <f aca="false">SUM(X108:X117)</f>
        <v>0</v>
      </c>
      <c r="Y104" s="257" t="n">
        <f aca="false">SUM(Y108:Y117)</f>
        <v>0</v>
      </c>
      <c r="Z104" s="257" t="n">
        <f aca="false">SUM(Z108:Z117)</f>
        <v>0</v>
      </c>
      <c r="AA104" s="257" t="n">
        <f aca="false">SUM(AA108:AA117)</f>
        <v>0</v>
      </c>
      <c r="AB104" s="257" t="n">
        <f aca="false">SUM(AB108:AB117)</f>
        <v>0</v>
      </c>
      <c r="AC104" s="257" t="n">
        <f aca="false">SUM(AC108:AC117)</f>
        <v>0</v>
      </c>
      <c r="AD104" s="257" t="n">
        <f aca="false">SUM(AD108:AD117)</f>
        <v>0</v>
      </c>
      <c r="AE104" s="257" t="n">
        <f aca="false">SUM(AE108:AE117)</f>
        <v>0</v>
      </c>
      <c r="AF104" s="257" t="n">
        <f aca="false">SUM(AF108:AF117)</f>
        <v>0</v>
      </c>
      <c r="AG104" s="257" t="n">
        <f aca="false">SUM(AG108:AG117)</f>
        <v>0</v>
      </c>
      <c r="AH104" s="8"/>
      <c r="AI104" s="309"/>
      <c r="AJ104" s="310"/>
      <c r="AK104" s="8"/>
      <c r="AL104" s="22"/>
      <c r="AN104" s="8"/>
      <c r="AO104" s="8"/>
      <c r="AP104" s="8"/>
      <c r="AQ104" s="8"/>
      <c r="AR104" s="8"/>
      <c r="AS104" s="8"/>
    </row>
    <row r="105" customFormat="false" ht="12.75" hidden="false" customHeight="true" outlineLevel="0" collapsed="false">
      <c r="A105" s="260" t="s">
        <v>468</v>
      </c>
      <c r="B105" s="261" t="n">
        <f aca="false">B44</f>
        <v>36982</v>
      </c>
      <c r="C105" s="262" t="n">
        <f aca="false">C44</f>
        <v>36982</v>
      </c>
      <c r="D105" s="262" t="n">
        <f aca="false">D44</f>
        <v>36983</v>
      </c>
      <c r="E105" s="262" t="n">
        <f aca="false">E44</f>
        <v>36984</v>
      </c>
      <c r="F105" s="262" t="n">
        <f aca="false">F44</f>
        <v>36985</v>
      </c>
      <c r="G105" s="262" t="n">
        <f aca="false">G44</f>
        <v>36986</v>
      </c>
      <c r="H105" s="262" t="n">
        <f aca="false">H44</f>
        <v>36987</v>
      </c>
      <c r="I105" s="262" t="n">
        <f aca="false">I44</f>
        <v>36988</v>
      </c>
      <c r="J105" s="262" t="n">
        <f aca="false">J44</f>
        <v>36989</v>
      </c>
      <c r="K105" s="262" t="n">
        <f aca="false">K44</f>
        <v>36990</v>
      </c>
      <c r="L105" s="262" t="n">
        <f aca="false">L44</f>
        <v>36991</v>
      </c>
      <c r="M105" s="262" t="n">
        <f aca="false">M44</f>
        <v>36992</v>
      </c>
      <c r="N105" s="262" t="n">
        <f aca="false">N44</f>
        <v>36993</v>
      </c>
      <c r="O105" s="262" t="n">
        <f aca="false">O44</f>
        <v>36994</v>
      </c>
      <c r="P105" s="262" t="n">
        <f aca="false">P44</f>
        <v>36995</v>
      </c>
      <c r="Q105" s="262" t="n">
        <f aca="false">Q44</f>
        <v>36996</v>
      </c>
      <c r="R105" s="262" t="n">
        <f aca="false">R44</f>
        <v>36997</v>
      </c>
      <c r="S105" s="262" t="n">
        <f aca="false">S44</f>
        <v>36998</v>
      </c>
      <c r="T105" s="262" t="n">
        <f aca="false">T44</f>
        <v>36999</v>
      </c>
      <c r="U105" s="262" t="n">
        <f aca="false">U44</f>
        <v>37000</v>
      </c>
      <c r="V105" s="262" t="n">
        <f aca="false">V44</f>
        <v>37001</v>
      </c>
      <c r="W105" s="262" t="n">
        <f aca="false">W44</f>
        <v>37002</v>
      </c>
      <c r="X105" s="262" t="n">
        <f aca="false">X44</f>
        <v>37003</v>
      </c>
      <c r="Y105" s="262" t="n">
        <f aca="false">Y44</f>
        <v>37004</v>
      </c>
      <c r="Z105" s="262" t="n">
        <f aca="false">Z44</f>
        <v>37005</v>
      </c>
      <c r="AA105" s="262" t="n">
        <f aca="false">AA44</f>
        <v>37006</v>
      </c>
      <c r="AB105" s="262" t="n">
        <f aca="false">AB44</f>
        <v>37007</v>
      </c>
      <c r="AC105" s="262" t="n">
        <f aca="false">AC44</f>
        <v>37008</v>
      </c>
      <c r="AD105" s="262" t="n">
        <f aca="false">AD44</f>
        <v>37009</v>
      </c>
      <c r="AE105" s="262" t="n">
        <f aca="false">AE44</f>
        <v>37010</v>
      </c>
      <c r="AF105" s="262" t="n">
        <f aca="false">AF44</f>
        <v>37011</v>
      </c>
      <c r="AG105" s="262" t="n">
        <f aca="false">AG44</f>
        <v>37012</v>
      </c>
      <c r="AH105" s="263"/>
      <c r="AI105" s="309"/>
      <c r="AJ105" s="311"/>
      <c r="AK105" s="263"/>
      <c r="AL105" s="266"/>
      <c r="AM105" s="263"/>
      <c r="AN105" s="263"/>
      <c r="AO105" s="263"/>
      <c r="AP105" s="263"/>
      <c r="AQ105" s="263"/>
      <c r="AR105" s="263"/>
      <c r="AS105" s="263"/>
      <c r="AT105" s="263"/>
      <c r="AU105" s="263"/>
      <c r="AV105" s="263"/>
      <c r="AW105" s="263"/>
      <c r="AX105" s="263"/>
      <c r="AY105" s="263"/>
      <c r="AZ105" s="263"/>
      <c r="BA105" s="263"/>
      <c r="BB105" s="263"/>
      <c r="BC105" s="263"/>
      <c r="BD105" s="263"/>
      <c r="BE105" s="263"/>
      <c r="BF105" s="263"/>
      <c r="BG105" s="263"/>
      <c r="BH105" s="263"/>
      <c r="BI105" s="263"/>
      <c r="BJ105" s="263"/>
      <c r="BK105" s="263"/>
      <c r="BL105" s="263"/>
      <c r="BM105" s="263"/>
      <c r="BN105" s="263"/>
      <c r="BO105" s="263"/>
      <c r="BP105" s="263"/>
      <c r="BQ105" s="263"/>
      <c r="BR105" s="263"/>
      <c r="BS105" s="263"/>
      <c r="BT105" s="263"/>
      <c r="BU105" s="263"/>
      <c r="BV105" s="263"/>
      <c r="BW105" s="263"/>
      <c r="BX105" s="263"/>
      <c r="BY105" s="263"/>
      <c r="BZ105" s="263"/>
      <c r="CA105" s="263"/>
      <c r="CB105" s="263"/>
      <c r="CC105" s="263"/>
      <c r="CD105" s="263"/>
      <c r="CE105" s="263"/>
      <c r="CF105" s="263"/>
      <c r="CG105" s="263"/>
      <c r="CH105" s="263"/>
      <c r="CI105" s="263"/>
      <c r="CJ105" s="263"/>
      <c r="CK105" s="263"/>
      <c r="CL105" s="263"/>
      <c r="CM105" s="263"/>
      <c r="CN105" s="263"/>
      <c r="CO105" s="263"/>
      <c r="CP105" s="263"/>
      <c r="CQ105" s="263"/>
      <c r="CR105" s="263"/>
      <c r="CS105" s="263"/>
      <c r="CT105" s="263"/>
      <c r="CU105" s="263"/>
      <c r="CV105" s="263"/>
      <c r="CW105" s="263"/>
      <c r="CX105" s="263"/>
      <c r="CY105" s="263"/>
      <c r="CZ105" s="263"/>
      <c r="DA105" s="263"/>
      <c r="DB105" s="263"/>
      <c r="DC105" s="263"/>
      <c r="DD105" s="263"/>
      <c r="DE105" s="263"/>
      <c r="DF105" s="263"/>
      <c r="DG105" s="263"/>
      <c r="DH105" s="263"/>
      <c r="DI105" s="263"/>
      <c r="DJ105" s="263"/>
      <c r="DK105" s="263"/>
      <c r="DL105" s="263"/>
      <c r="DM105" s="263"/>
      <c r="DN105" s="263"/>
      <c r="DO105" s="263"/>
      <c r="DP105" s="263"/>
      <c r="DQ105" s="263"/>
      <c r="DR105" s="263"/>
      <c r="DS105" s="263"/>
      <c r="DT105" s="263"/>
      <c r="DU105" s="263"/>
      <c r="DV105" s="263"/>
      <c r="DW105" s="263"/>
      <c r="DX105" s="263"/>
      <c r="DY105" s="263"/>
      <c r="DZ105" s="263"/>
      <c r="EA105" s="263"/>
      <c r="EB105" s="263"/>
      <c r="EC105" s="263"/>
      <c r="ED105" s="263"/>
      <c r="EE105" s="263"/>
      <c r="EF105" s="263"/>
      <c r="EG105" s="263"/>
      <c r="EH105" s="263"/>
      <c r="EI105" s="263"/>
      <c r="EJ105" s="263"/>
      <c r="EK105" s="263"/>
      <c r="EL105" s="263"/>
      <c r="EM105" s="263"/>
      <c r="EN105" s="263"/>
      <c r="EO105" s="263"/>
      <c r="EP105" s="263"/>
      <c r="EQ105" s="263"/>
      <c r="ER105" s="263"/>
      <c r="ES105" s="263"/>
      <c r="ET105" s="263"/>
      <c r="EU105" s="263"/>
      <c r="EV105" s="263"/>
      <c r="EW105" s="263"/>
      <c r="EX105" s="263"/>
      <c r="EY105" s="263"/>
      <c r="EZ105" s="263"/>
      <c r="FA105" s="263"/>
      <c r="FB105" s="263"/>
      <c r="FC105" s="263"/>
      <c r="FD105" s="263"/>
      <c r="FE105" s="263"/>
      <c r="FF105" s="263"/>
      <c r="FG105" s="263"/>
      <c r="FH105" s="263"/>
      <c r="FI105" s="263"/>
      <c r="FJ105" s="263"/>
      <c r="FK105" s="263"/>
      <c r="FL105" s="263"/>
      <c r="FM105" s="263"/>
      <c r="FN105" s="263"/>
      <c r="FO105" s="263"/>
      <c r="FP105" s="263"/>
      <c r="FQ105" s="263"/>
      <c r="FR105" s="263"/>
      <c r="FS105" s="263"/>
      <c r="FT105" s="263"/>
      <c r="FU105" s="263"/>
      <c r="FV105" s="263"/>
      <c r="FW105" s="263"/>
      <c r="FX105" s="263"/>
      <c r="FY105" s="263"/>
      <c r="FZ105" s="263"/>
      <c r="GA105" s="263"/>
      <c r="GB105" s="263"/>
      <c r="GC105" s="263"/>
      <c r="GD105" s="263"/>
      <c r="GE105" s="263"/>
      <c r="GF105" s="263"/>
      <c r="GG105" s="263"/>
      <c r="GH105" s="263"/>
      <c r="GI105" s="263"/>
      <c r="GJ105" s="263"/>
      <c r="GK105" s="263"/>
      <c r="GL105" s="263"/>
      <c r="GM105" s="263"/>
      <c r="GN105" s="263"/>
      <c r="GO105" s="263"/>
      <c r="GP105" s="263"/>
      <c r="GQ105" s="263"/>
      <c r="GR105" s="263"/>
      <c r="GS105" s="263"/>
      <c r="GT105" s="263"/>
      <c r="GU105" s="263"/>
      <c r="GV105" s="263"/>
      <c r="GW105" s="263"/>
      <c r="GX105" s="263"/>
      <c r="GY105" s="263"/>
      <c r="GZ105" s="263"/>
      <c r="HA105" s="263"/>
      <c r="HB105" s="263"/>
      <c r="HC105" s="263"/>
      <c r="HD105" s="263"/>
      <c r="HE105" s="263"/>
      <c r="HF105" s="263"/>
      <c r="HG105" s="263"/>
      <c r="HH105" s="263"/>
      <c r="HI105" s="263"/>
      <c r="HJ105" s="263"/>
      <c r="HK105" s="263"/>
      <c r="HL105" s="263"/>
      <c r="HM105" s="263"/>
      <c r="HN105" s="263"/>
      <c r="HO105" s="263"/>
      <c r="HP105" s="263"/>
      <c r="HQ105" s="263"/>
      <c r="HR105" s="263"/>
      <c r="HS105" s="263"/>
      <c r="HT105" s="263"/>
      <c r="HU105" s="263"/>
      <c r="HV105" s="263"/>
      <c r="HW105" s="263"/>
      <c r="HX105" s="263"/>
      <c r="HY105" s="263"/>
      <c r="HZ105" s="263"/>
      <c r="IA105" s="263"/>
      <c r="IB105" s="263"/>
      <c r="IC105" s="263"/>
      <c r="ID105" s="263"/>
      <c r="IE105" s="263"/>
      <c r="IF105" s="263"/>
      <c r="IG105" s="263"/>
      <c r="IH105" s="263"/>
      <c r="II105" s="263"/>
      <c r="IJ105" s="263"/>
      <c r="IK105" s="263"/>
      <c r="IL105" s="263"/>
      <c r="IM105" s="263"/>
      <c r="IN105" s="263"/>
      <c r="IO105" s="263"/>
      <c r="IP105" s="263"/>
      <c r="IQ105" s="263"/>
      <c r="IR105" s="263"/>
      <c r="IS105" s="263"/>
      <c r="IT105" s="263"/>
      <c r="IU105" s="263"/>
      <c r="IV105" s="263"/>
      <c r="IW105" s="263"/>
    </row>
    <row r="106" customFormat="false" ht="12.75" hidden="false" customHeight="true" outlineLevel="0" collapsed="false">
      <c r="A106" s="267"/>
      <c r="B106" s="267"/>
      <c r="C106" s="268" t="str">
        <f aca="false">C45</f>
        <v>S</v>
      </c>
      <c r="D106" s="268" t="str">
        <f aca="false">D45</f>
        <v>M</v>
      </c>
      <c r="E106" s="268" t="str">
        <f aca="false">E45</f>
        <v>T</v>
      </c>
      <c r="F106" s="268" t="str">
        <f aca="false">F45</f>
        <v>W</v>
      </c>
      <c r="G106" s="268" t="str">
        <f aca="false">G45</f>
        <v>R</v>
      </c>
      <c r="H106" s="268" t="str">
        <f aca="false">H45</f>
        <v>F</v>
      </c>
      <c r="I106" s="268" t="str">
        <f aca="false">I45</f>
        <v>S</v>
      </c>
      <c r="J106" s="268" t="str">
        <f aca="false">J45</f>
        <v>S</v>
      </c>
      <c r="K106" s="268" t="str">
        <f aca="false">K45</f>
        <v>M</v>
      </c>
      <c r="L106" s="268" t="str">
        <f aca="false">L45</f>
        <v>T</v>
      </c>
      <c r="M106" s="268" t="str">
        <f aca="false">M45</f>
        <v>W</v>
      </c>
      <c r="N106" s="268" t="str">
        <f aca="false">N45</f>
        <v>R</v>
      </c>
      <c r="O106" s="268" t="str">
        <f aca="false">O45</f>
        <v>F</v>
      </c>
      <c r="P106" s="268" t="str">
        <f aca="false">P45</f>
        <v>S</v>
      </c>
      <c r="Q106" s="268" t="str">
        <f aca="false">Q45</f>
        <v>S</v>
      </c>
      <c r="R106" s="268" t="str">
        <f aca="false">R45</f>
        <v>M</v>
      </c>
      <c r="S106" s="268" t="str">
        <f aca="false">S45</f>
        <v>T</v>
      </c>
      <c r="T106" s="268" t="str">
        <f aca="false">T45</f>
        <v>W</v>
      </c>
      <c r="U106" s="268" t="str">
        <f aca="false">U45</f>
        <v>R</v>
      </c>
      <c r="V106" s="268" t="str">
        <f aca="false">V45</f>
        <v>F</v>
      </c>
      <c r="W106" s="268" t="str">
        <f aca="false">W45</f>
        <v>S</v>
      </c>
      <c r="X106" s="268" t="str">
        <f aca="false">X45</f>
        <v>S</v>
      </c>
      <c r="Y106" s="268" t="str">
        <f aca="false">Y45</f>
        <v>M</v>
      </c>
      <c r="Z106" s="268" t="str">
        <f aca="false">Z45</f>
        <v>T</v>
      </c>
      <c r="AA106" s="268" t="str">
        <f aca="false">AA45</f>
        <v>W</v>
      </c>
      <c r="AB106" s="268" t="str">
        <f aca="false">AB45</f>
        <v>R</v>
      </c>
      <c r="AC106" s="268" t="str">
        <f aca="false">AC45</f>
        <v>F</v>
      </c>
      <c r="AD106" s="268" t="str">
        <f aca="false">AD45</f>
        <v>S</v>
      </c>
      <c r="AE106" s="268" t="str">
        <f aca="false">AE45</f>
        <v>S</v>
      </c>
      <c r="AF106" s="268" t="str">
        <f aca="false">AF45</f>
        <v>M</v>
      </c>
      <c r="AG106" s="268" t="str">
        <f aca="false">AG45</f>
        <v>T</v>
      </c>
      <c r="AH106" s="8"/>
      <c r="AI106" s="309"/>
      <c r="AJ106" s="310"/>
      <c r="AK106" s="8"/>
      <c r="AL106" s="87"/>
      <c r="AN106" s="8"/>
      <c r="AO106" s="8"/>
      <c r="AP106" s="8"/>
      <c r="AQ106" s="8"/>
      <c r="AR106" s="8"/>
      <c r="AS106" s="8"/>
    </row>
    <row r="107" customFormat="false" ht="12.75" hidden="false" customHeight="true" outlineLevel="0" collapsed="false">
      <c r="A107" s="271"/>
      <c r="B107" s="272" t="s">
        <v>420</v>
      </c>
      <c r="C107" s="273"/>
      <c r="D107" s="273"/>
      <c r="E107" s="273"/>
      <c r="F107" s="273"/>
      <c r="G107" s="273"/>
      <c r="H107" s="273"/>
      <c r="I107" s="273"/>
      <c r="J107" s="273"/>
      <c r="K107" s="273"/>
      <c r="L107" s="273"/>
      <c r="M107" s="273"/>
      <c r="N107" s="273"/>
      <c r="O107" s="273"/>
      <c r="P107" s="273"/>
      <c r="Q107" s="273"/>
      <c r="R107" s="273"/>
      <c r="S107" s="273"/>
      <c r="T107" s="273"/>
      <c r="U107" s="273"/>
      <c r="V107" s="273"/>
      <c r="W107" s="273"/>
      <c r="X107" s="273"/>
      <c r="Y107" s="273"/>
      <c r="Z107" s="273"/>
      <c r="AA107" s="273"/>
      <c r="AB107" s="273"/>
      <c r="AC107" s="273"/>
      <c r="AD107" s="273"/>
      <c r="AE107" s="273"/>
      <c r="AF107" s="273"/>
      <c r="AG107" s="274"/>
      <c r="AH107" s="87"/>
      <c r="AI107" s="145"/>
      <c r="AJ107" s="312"/>
      <c r="AK107" s="150"/>
      <c r="AL107" s="132"/>
      <c r="AM107" s="9"/>
    </row>
    <row r="108" customFormat="false" ht="12.75" hidden="false" customHeight="true" outlineLevel="0" collapsed="false">
      <c r="A108" s="218" t="s">
        <v>459</v>
      </c>
      <c r="B108" s="275" t="n">
        <f aca="false">SUM(C108:AG108)</f>
        <v>0</v>
      </c>
      <c r="C108" s="150"/>
      <c r="D108" s="150"/>
      <c r="E108" s="150"/>
      <c r="F108" s="150"/>
      <c r="G108" s="150"/>
      <c r="H108" s="150"/>
      <c r="I108" s="150"/>
      <c r="J108" s="150"/>
      <c r="K108" s="150"/>
      <c r="L108" s="150"/>
      <c r="M108" s="150"/>
      <c r="N108" s="150"/>
      <c r="O108" s="150"/>
      <c r="P108" s="150"/>
      <c r="Q108" s="150"/>
      <c r="R108" s="150"/>
      <c r="S108" s="150"/>
      <c r="T108" s="150"/>
      <c r="U108" s="150"/>
      <c r="V108" s="150"/>
      <c r="W108" s="150"/>
      <c r="X108" s="150"/>
      <c r="Y108" s="150"/>
      <c r="Z108" s="150"/>
      <c r="AA108" s="150"/>
      <c r="AB108" s="150"/>
      <c r="AC108" s="150"/>
      <c r="AD108" s="150"/>
      <c r="AE108" s="150"/>
      <c r="AF108" s="150"/>
      <c r="AG108" s="301"/>
      <c r="AH108" s="87"/>
      <c r="AJ108" s="87"/>
      <c r="AK108" s="150"/>
      <c r="AL108" s="132"/>
      <c r="AM108" s="9"/>
    </row>
    <row r="109" customFormat="false" ht="12.75" hidden="false" customHeight="true" outlineLevel="0" collapsed="false">
      <c r="A109" s="218" t="s">
        <v>461</v>
      </c>
      <c r="B109" s="275" t="n">
        <f aca="false">SUM(C109:AG109)</f>
        <v>0</v>
      </c>
      <c r="C109" s="150"/>
      <c r="D109" s="150"/>
      <c r="E109" s="150"/>
      <c r="F109" s="150"/>
      <c r="G109" s="150"/>
      <c r="H109" s="150"/>
      <c r="I109" s="150"/>
      <c r="J109" s="150"/>
      <c r="K109" s="150"/>
      <c r="L109" s="150"/>
      <c r="M109" s="150"/>
      <c r="N109" s="150"/>
      <c r="O109" s="150"/>
      <c r="P109" s="150"/>
      <c r="Q109" s="150"/>
      <c r="R109" s="150"/>
      <c r="S109" s="150"/>
      <c r="T109" s="150"/>
      <c r="U109" s="150"/>
      <c r="V109" s="150"/>
      <c r="W109" s="150"/>
      <c r="X109" s="150"/>
      <c r="Y109" s="150"/>
      <c r="Z109" s="150"/>
      <c r="AA109" s="150"/>
      <c r="AB109" s="150"/>
      <c r="AC109" s="150"/>
      <c r="AD109" s="150"/>
      <c r="AE109" s="150"/>
      <c r="AF109" s="150"/>
      <c r="AG109" s="301"/>
      <c r="AH109" s="87"/>
      <c r="AJ109" s="87"/>
      <c r="AK109" s="150"/>
      <c r="AL109" s="132"/>
      <c r="AM109" s="9"/>
    </row>
    <row r="110" customFormat="false" ht="12.75" hidden="false" customHeight="true" outlineLevel="0" collapsed="false">
      <c r="A110" s="218" t="s">
        <v>462</v>
      </c>
      <c r="B110" s="275" t="n">
        <f aca="false">SUM(C110:AG110)</f>
        <v>0</v>
      </c>
      <c r="C110" s="150"/>
      <c r="D110" s="150"/>
      <c r="E110" s="150"/>
      <c r="F110" s="150"/>
      <c r="G110" s="150"/>
      <c r="H110" s="150"/>
      <c r="I110" s="150"/>
      <c r="J110" s="150"/>
      <c r="K110" s="150"/>
      <c r="L110" s="150"/>
      <c r="M110" s="150"/>
      <c r="N110" s="150"/>
      <c r="O110" s="150"/>
      <c r="P110" s="150"/>
      <c r="Q110" s="150"/>
      <c r="R110" s="150"/>
      <c r="S110" s="150"/>
      <c r="T110" s="150"/>
      <c r="U110" s="150"/>
      <c r="V110" s="150"/>
      <c r="W110" s="150"/>
      <c r="X110" s="150"/>
      <c r="Y110" s="150"/>
      <c r="Z110" s="150"/>
      <c r="AA110" s="150"/>
      <c r="AB110" s="150"/>
      <c r="AC110" s="150"/>
      <c r="AD110" s="150"/>
      <c r="AE110" s="150"/>
      <c r="AF110" s="150"/>
      <c r="AG110" s="301"/>
      <c r="AH110" s="87"/>
      <c r="AJ110" s="87"/>
      <c r="AK110" s="150"/>
      <c r="AL110" s="132"/>
      <c r="AM110" s="9"/>
    </row>
    <row r="111" customFormat="false" ht="12.75" hidden="false" customHeight="true" outlineLevel="0" collapsed="false">
      <c r="A111" s="218" t="s">
        <v>463</v>
      </c>
      <c r="B111" s="275" t="n">
        <f aca="false">SUM(C111:AG111)</f>
        <v>0</v>
      </c>
      <c r="C111" s="150"/>
      <c r="D111" s="150"/>
      <c r="E111" s="150"/>
      <c r="F111" s="150"/>
      <c r="G111" s="150"/>
      <c r="H111" s="150"/>
      <c r="I111" s="150"/>
      <c r="J111" s="150"/>
      <c r="K111" s="150"/>
      <c r="L111" s="150"/>
      <c r="M111" s="150"/>
      <c r="N111" s="150"/>
      <c r="O111" s="150"/>
      <c r="P111" s="150"/>
      <c r="Q111" s="150"/>
      <c r="R111" s="150"/>
      <c r="S111" s="150"/>
      <c r="T111" s="150"/>
      <c r="U111" s="150"/>
      <c r="V111" s="150"/>
      <c r="W111" s="150"/>
      <c r="X111" s="150"/>
      <c r="Y111" s="150"/>
      <c r="Z111" s="150"/>
      <c r="AA111" s="150"/>
      <c r="AB111" s="150"/>
      <c r="AC111" s="150"/>
      <c r="AD111" s="150"/>
      <c r="AE111" s="150"/>
      <c r="AF111" s="150"/>
      <c r="AG111" s="301"/>
      <c r="AH111" s="87"/>
      <c r="AJ111" s="87"/>
      <c r="AK111" s="150"/>
      <c r="AL111" s="132"/>
      <c r="AM111" s="9"/>
    </row>
    <row r="112" customFormat="false" ht="12.75" hidden="false" customHeight="true" outlineLevel="0" collapsed="false">
      <c r="A112" s="218" t="s">
        <v>464</v>
      </c>
      <c r="B112" s="275" t="n">
        <f aca="false">SUM(C112:AG112)</f>
        <v>0</v>
      </c>
      <c r="C112" s="150"/>
      <c r="D112" s="150"/>
      <c r="E112" s="150"/>
      <c r="F112" s="150"/>
      <c r="G112" s="150"/>
      <c r="H112" s="150"/>
      <c r="I112" s="150"/>
      <c r="J112" s="150"/>
      <c r="K112" s="150"/>
      <c r="L112" s="150"/>
      <c r="M112" s="150"/>
      <c r="N112" s="150"/>
      <c r="O112" s="150"/>
      <c r="P112" s="150"/>
      <c r="Q112" s="150"/>
      <c r="R112" s="150"/>
      <c r="S112" s="150"/>
      <c r="T112" s="150"/>
      <c r="U112" s="150"/>
      <c r="V112" s="150"/>
      <c r="W112" s="150"/>
      <c r="X112" s="150"/>
      <c r="Y112" s="150"/>
      <c r="Z112" s="150"/>
      <c r="AA112" s="150"/>
      <c r="AB112" s="150"/>
      <c r="AC112" s="150"/>
      <c r="AD112" s="150"/>
      <c r="AE112" s="150"/>
      <c r="AF112" s="150"/>
      <c r="AG112" s="301"/>
      <c r="AH112" s="87"/>
      <c r="AJ112" s="87"/>
      <c r="AK112" s="150"/>
      <c r="AL112" s="132"/>
      <c r="AM112" s="9"/>
    </row>
    <row r="113" customFormat="false" ht="12.75" hidden="false" customHeight="true" outlineLevel="0" collapsed="false">
      <c r="A113" s="218" t="s">
        <v>466</v>
      </c>
      <c r="B113" s="275" t="n">
        <f aca="false">SUM(C113:AG113)</f>
        <v>0</v>
      </c>
      <c r="C113" s="150"/>
      <c r="D113" s="150"/>
      <c r="E113" s="150"/>
      <c r="F113" s="150"/>
      <c r="G113" s="150"/>
      <c r="H113" s="150"/>
      <c r="I113" s="150"/>
      <c r="J113" s="150"/>
      <c r="K113" s="150"/>
      <c r="L113" s="150"/>
      <c r="M113" s="150"/>
      <c r="N113" s="150"/>
      <c r="O113" s="150"/>
      <c r="P113" s="150"/>
      <c r="Q113" s="150"/>
      <c r="R113" s="150"/>
      <c r="S113" s="150"/>
      <c r="T113" s="150"/>
      <c r="U113" s="150"/>
      <c r="V113" s="150"/>
      <c r="W113" s="150"/>
      <c r="X113" s="150"/>
      <c r="Y113" s="150"/>
      <c r="Z113" s="150"/>
      <c r="AA113" s="150"/>
      <c r="AB113" s="150"/>
      <c r="AC113" s="150"/>
      <c r="AD113" s="150"/>
      <c r="AE113" s="150"/>
      <c r="AF113" s="150"/>
      <c r="AG113" s="301"/>
      <c r="AH113" s="87"/>
      <c r="AJ113" s="87"/>
      <c r="AK113" s="150"/>
      <c r="AL113" s="132"/>
      <c r="AM113" s="9"/>
    </row>
    <row r="114" customFormat="false" ht="12.75" hidden="false" customHeight="true" outlineLevel="0" collapsed="false">
      <c r="A114" s="218"/>
      <c r="B114" s="275"/>
      <c r="C114" s="150"/>
      <c r="D114" s="150"/>
      <c r="E114" s="150"/>
      <c r="F114" s="150"/>
      <c r="G114" s="150"/>
      <c r="H114" s="150"/>
      <c r="I114" s="150"/>
      <c r="J114" s="150"/>
      <c r="K114" s="150"/>
      <c r="L114" s="150"/>
      <c r="M114" s="150"/>
      <c r="N114" s="150"/>
      <c r="O114" s="150"/>
      <c r="P114" s="150"/>
      <c r="Q114" s="150"/>
      <c r="R114" s="150"/>
      <c r="S114" s="150"/>
      <c r="T114" s="150"/>
      <c r="U114" s="150"/>
      <c r="V114" s="150"/>
      <c r="W114" s="150"/>
      <c r="X114" s="150"/>
      <c r="Y114" s="150"/>
      <c r="Z114" s="150"/>
      <c r="AA114" s="150"/>
      <c r="AB114" s="150"/>
      <c r="AC114" s="150"/>
      <c r="AD114" s="150"/>
      <c r="AE114" s="150"/>
      <c r="AF114" s="150"/>
      <c r="AG114" s="301"/>
      <c r="AH114" s="87"/>
      <c r="AJ114" s="87"/>
      <c r="AK114" s="150"/>
      <c r="AL114" s="132"/>
      <c r="AM114" s="9"/>
    </row>
    <row r="115" customFormat="false" ht="12.75" hidden="false" customHeight="true" outlineLevel="0" collapsed="false">
      <c r="A115" s="218"/>
      <c r="B115" s="275"/>
      <c r="C115" s="150"/>
      <c r="D115" s="150"/>
      <c r="E115" s="150"/>
      <c r="F115" s="150"/>
      <c r="G115" s="150"/>
      <c r="H115" s="150"/>
      <c r="I115" s="150"/>
      <c r="J115" s="150"/>
      <c r="K115" s="150"/>
      <c r="L115" s="150"/>
      <c r="M115" s="150"/>
      <c r="N115" s="150"/>
      <c r="O115" s="150"/>
      <c r="P115" s="150"/>
      <c r="Q115" s="150"/>
      <c r="R115" s="150"/>
      <c r="S115" s="150"/>
      <c r="T115" s="150"/>
      <c r="U115" s="150"/>
      <c r="V115" s="150"/>
      <c r="W115" s="150"/>
      <c r="X115" s="150"/>
      <c r="Y115" s="150"/>
      <c r="Z115" s="150"/>
      <c r="AA115" s="150"/>
      <c r="AB115" s="150"/>
      <c r="AC115" s="150"/>
      <c r="AD115" s="150"/>
      <c r="AE115" s="150"/>
      <c r="AF115" s="150"/>
      <c r="AG115" s="301"/>
      <c r="AH115" s="87"/>
      <c r="AJ115" s="87"/>
      <c r="AK115" s="150"/>
      <c r="AL115" s="132"/>
      <c r="AM115" s="9"/>
    </row>
    <row r="116" customFormat="false" ht="12.75" hidden="false" customHeight="true" outlineLevel="0" collapsed="false">
      <c r="A116" s="218"/>
      <c r="B116" s="275"/>
      <c r="C116" s="150"/>
      <c r="D116" s="150"/>
      <c r="E116" s="150"/>
      <c r="F116" s="150"/>
      <c r="G116" s="150"/>
      <c r="H116" s="150"/>
      <c r="I116" s="150"/>
      <c r="J116" s="150"/>
      <c r="K116" s="150"/>
      <c r="L116" s="150"/>
      <c r="M116" s="150"/>
      <c r="N116" s="150"/>
      <c r="O116" s="150"/>
      <c r="P116" s="150"/>
      <c r="Q116" s="150"/>
      <c r="R116" s="150"/>
      <c r="S116" s="150"/>
      <c r="T116" s="150"/>
      <c r="U116" s="150"/>
      <c r="V116" s="150"/>
      <c r="W116" s="150"/>
      <c r="X116" s="150"/>
      <c r="Y116" s="150"/>
      <c r="Z116" s="150"/>
      <c r="AA116" s="150"/>
      <c r="AB116" s="150"/>
      <c r="AC116" s="150"/>
      <c r="AD116" s="150"/>
      <c r="AE116" s="150"/>
      <c r="AF116" s="150"/>
      <c r="AG116" s="301"/>
      <c r="AH116" s="87"/>
      <c r="AJ116" s="87"/>
      <c r="AK116" s="150"/>
      <c r="AL116" s="132"/>
      <c r="AM116" s="9"/>
    </row>
    <row r="117" customFormat="false" ht="12.75" hidden="false" customHeight="true" outlineLevel="0" collapsed="false">
      <c r="A117" s="218"/>
      <c r="B117" s="275"/>
      <c r="C117" s="150"/>
      <c r="D117" s="150"/>
      <c r="E117" s="150"/>
      <c r="F117" s="150"/>
      <c r="G117" s="150"/>
      <c r="H117" s="150"/>
      <c r="I117" s="150"/>
      <c r="J117" s="150"/>
      <c r="K117" s="150"/>
      <c r="L117" s="150"/>
      <c r="M117" s="150"/>
      <c r="N117" s="150"/>
      <c r="O117" s="150"/>
      <c r="P117" s="150"/>
      <c r="Q117" s="150"/>
      <c r="R117" s="150"/>
      <c r="S117" s="150"/>
      <c r="T117" s="150"/>
      <c r="U117" s="150"/>
      <c r="V117" s="150"/>
      <c r="W117" s="150"/>
      <c r="X117" s="150"/>
      <c r="Y117" s="150"/>
      <c r="Z117" s="150"/>
      <c r="AA117" s="150"/>
      <c r="AB117" s="150"/>
      <c r="AC117" s="150"/>
      <c r="AD117" s="150"/>
      <c r="AE117" s="150"/>
      <c r="AF117" s="150"/>
      <c r="AG117" s="301"/>
      <c r="AH117" s="87"/>
      <c r="AJ117" s="87"/>
      <c r="AK117" s="150"/>
      <c r="AL117" s="132"/>
      <c r="AM117" s="9"/>
    </row>
    <row r="118" customFormat="false" ht="12.75" hidden="false" customHeight="true" outlineLevel="0" collapsed="false">
      <c r="A118" s="313" t="s">
        <v>469</v>
      </c>
      <c r="B118" s="304" t="n">
        <f aca="false">SUM(B108:B117)</f>
        <v>0</v>
      </c>
      <c r="C118" s="314"/>
      <c r="D118" s="314"/>
      <c r="E118" s="314"/>
      <c r="F118" s="314"/>
      <c r="G118" s="314"/>
      <c r="H118" s="314"/>
      <c r="I118" s="314"/>
      <c r="J118" s="314"/>
      <c r="K118" s="314"/>
      <c r="L118" s="314"/>
      <c r="M118" s="314"/>
      <c r="N118" s="314"/>
      <c r="O118" s="314"/>
      <c r="P118" s="314"/>
      <c r="Q118" s="314"/>
      <c r="R118" s="314"/>
      <c r="S118" s="314"/>
      <c r="T118" s="314"/>
      <c r="U118" s="314"/>
      <c r="V118" s="314"/>
      <c r="W118" s="314"/>
      <c r="X118" s="314"/>
      <c r="Y118" s="314"/>
      <c r="Z118" s="314"/>
      <c r="AA118" s="314"/>
      <c r="AB118" s="314"/>
      <c r="AC118" s="314"/>
      <c r="AD118" s="314"/>
      <c r="AE118" s="314"/>
      <c r="AF118" s="314"/>
      <c r="AG118" s="315"/>
      <c r="AH118" s="87"/>
      <c r="AJ118" s="87"/>
      <c r="AK118" s="150"/>
      <c r="AL118" s="132"/>
      <c r="AM118" s="9"/>
    </row>
    <row r="119" customFormat="false" ht="12.75" hidden="false" customHeight="true" outlineLevel="0" collapsed="false">
      <c r="A119" s="87"/>
      <c r="B119" s="308"/>
      <c r="AH119" s="87"/>
      <c r="AJ119" s="87"/>
      <c r="AK119" s="150"/>
      <c r="AL119" s="132"/>
      <c r="AM119" s="9"/>
    </row>
    <row r="120" customFormat="false" ht="12.75" hidden="false" customHeight="true" outlineLevel="0" collapsed="false">
      <c r="A120" s="87"/>
      <c r="B120" s="308"/>
      <c r="AH120" s="87"/>
      <c r="AJ120" s="87"/>
      <c r="AK120" s="150"/>
      <c r="AL120" s="132"/>
      <c r="AM120" s="9"/>
    </row>
    <row r="121" customFormat="false" ht="12.75" hidden="false" customHeight="true" outlineLevel="0" collapsed="false">
      <c r="A121" s="252" t="s">
        <v>470</v>
      </c>
      <c r="B121" s="252"/>
      <c r="AH121" s="87"/>
      <c r="AJ121" s="87"/>
      <c r="AK121" s="150"/>
      <c r="AL121" s="132"/>
      <c r="AM121" s="9"/>
    </row>
    <row r="122" customFormat="false" ht="12.75" hidden="false" customHeight="true" outlineLevel="0" collapsed="false">
      <c r="AK122" s="8"/>
      <c r="AL122" s="132"/>
      <c r="AM122" s="9"/>
    </row>
    <row r="123" customFormat="false" ht="12.75" hidden="false" customHeight="true" outlineLevel="0" collapsed="false">
      <c r="D123" s="140" t="s">
        <v>14</v>
      </c>
      <c r="AI123" s="8"/>
      <c r="AJ123" s="72"/>
      <c r="AK123" s="72"/>
      <c r="AL123" s="8"/>
      <c r="AM123" s="8"/>
    </row>
    <row r="124" customFormat="false" ht="12.75" hidden="false" customHeight="true" outlineLevel="0" collapsed="false">
      <c r="A124" s="316" t="s">
        <v>471</v>
      </c>
      <c r="B124" s="317"/>
      <c r="C124" s="318"/>
      <c r="D124" s="318"/>
      <c r="E124" s="319"/>
      <c r="G124" s="316" t="s">
        <v>472</v>
      </c>
      <c r="H124" s="316"/>
      <c r="I124" s="317"/>
      <c r="J124" s="318"/>
      <c r="K124" s="318"/>
      <c r="L124" s="319"/>
      <c r="M124" s="72"/>
      <c r="N124" s="72"/>
      <c r="O124" s="8"/>
      <c r="P124" s="8"/>
    </row>
    <row r="125" customFormat="false" ht="12.75" hidden="false" customHeight="true" outlineLevel="0" collapsed="false">
      <c r="A125" s="320" t="s">
        <v>321</v>
      </c>
      <c r="B125" s="256" t="s">
        <v>473</v>
      </c>
      <c r="C125" s="256"/>
      <c r="D125" s="256"/>
      <c r="E125" s="321" t="s">
        <v>474</v>
      </c>
      <c r="G125" s="320" t="s">
        <v>473</v>
      </c>
      <c r="H125" s="320"/>
      <c r="I125" s="320"/>
      <c r="J125" s="320"/>
      <c r="K125" s="320"/>
      <c r="L125" s="322" t="s">
        <v>474</v>
      </c>
      <c r="M125" s="72"/>
      <c r="N125" s="72"/>
      <c r="O125" s="8"/>
      <c r="P125" s="8"/>
    </row>
    <row r="126" customFormat="false" ht="12.75" hidden="false" customHeight="true" outlineLevel="0" collapsed="false">
      <c r="A126" s="323"/>
      <c r="B126" s="324"/>
      <c r="C126" s="87"/>
      <c r="D126" s="325"/>
      <c r="E126" s="326"/>
      <c r="G126" s="327"/>
      <c r="H126" s="324"/>
      <c r="I126" s="87"/>
      <c r="J126" s="8"/>
      <c r="K126" s="328"/>
      <c r="L126" s="326"/>
      <c r="M126" s="8"/>
      <c r="N126" s="8"/>
      <c r="O126" s="8"/>
      <c r="P126" s="8"/>
    </row>
    <row r="127" customFormat="false" ht="12.75" hidden="false" customHeight="true" outlineLevel="0" collapsed="false">
      <c r="A127" s="329"/>
      <c r="B127" s="87"/>
      <c r="C127" s="330"/>
      <c r="D127" s="325"/>
      <c r="E127" s="326"/>
      <c r="G127" s="331"/>
      <c r="H127" s="72"/>
      <c r="I127" s="332"/>
      <c r="J127" s="8"/>
      <c r="K127" s="328"/>
      <c r="L127" s="326"/>
      <c r="M127" s="8"/>
      <c r="N127" s="8"/>
      <c r="O127" s="8"/>
      <c r="P127" s="8"/>
    </row>
    <row r="128" customFormat="false" ht="12.75" hidden="false" customHeight="true" outlineLevel="0" collapsed="false">
      <c r="A128" s="329"/>
      <c r="B128" s="87"/>
      <c r="C128" s="330"/>
      <c r="D128" s="325"/>
      <c r="E128" s="326"/>
      <c r="G128" s="331"/>
      <c r="H128" s="87"/>
      <c r="I128" s="8"/>
      <c r="J128" s="8"/>
      <c r="K128" s="328"/>
      <c r="L128" s="326"/>
      <c r="M128" s="8"/>
      <c r="N128" s="8"/>
      <c r="O128" s="8"/>
      <c r="P128" s="8"/>
    </row>
    <row r="129" customFormat="false" ht="12.75" hidden="false" customHeight="true" outlineLevel="0" collapsed="false">
      <c r="A129" s="329"/>
      <c r="B129" s="87"/>
      <c r="C129" s="330"/>
      <c r="D129" s="325"/>
      <c r="E129" s="333"/>
      <c r="G129" s="331"/>
      <c r="H129" s="87"/>
      <c r="I129" s="8"/>
      <c r="J129" s="8"/>
      <c r="K129" s="325"/>
      <c r="L129" s="333"/>
      <c r="M129" s="8"/>
      <c r="N129" s="8"/>
      <c r="O129" s="8"/>
      <c r="P129" s="8"/>
    </row>
    <row r="130" customFormat="false" ht="12.75" hidden="false" customHeight="true" outlineLevel="0" collapsed="false">
      <c r="A130" s="329"/>
      <c r="B130" s="87"/>
      <c r="C130" s="330"/>
      <c r="D130" s="325"/>
      <c r="E130" s="326"/>
      <c r="G130" s="331"/>
      <c r="H130" s="87"/>
      <c r="I130" s="8"/>
      <c r="J130" s="8"/>
      <c r="K130" s="325"/>
      <c r="L130" s="326"/>
      <c r="M130" s="8"/>
      <c r="N130" s="8"/>
      <c r="O130" s="8"/>
      <c r="P130" s="8"/>
    </row>
    <row r="131" customFormat="false" ht="12.75" hidden="false" customHeight="true" outlineLevel="0" collapsed="false">
      <c r="A131" s="329"/>
      <c r="B131" s="87"/>
      <c r="C131" s="330"/>
      <c r="D131" s="325"/>
      <c r="E131" s="326"/>
      <c r="G131" s="331"/>
      <c r="H131" s="87"/>
      <c r="I131" s="8"/>
      <c r="J131" s="8"/>
      <c r="K131" s="325"/>
      <c r="L131" s="326"/>
      <c r="M131" s="8"/>
      <c r="N131" s="8"/>
      <c r="O131" s="8"/>
      <c r="P131" s="8"/>
    </row>
    <row r="132" customFormat="false" ht="12.75" hidden="false" customHeight="true" outlineLevel="0" collapsed="false">
      <c r="A132" s="329"/>
      <c r="B132" s="87"/>
      <c r="C132" s="330"/>
      <c r="D132" s="334"/>
      <c r="E132" s="333"/>
      <c r="G132" s="331"/>
      <c r="H132" s="8"/>
      <c r="I132" s="8"/>
      <c r="J132" s="8"/>
      <c r="K132" s="328"/>
      <c r="L132" s="333"/>
      <c r="M132" s="8"/>
      <c r="N132" s="8"/>
      <c r="O132" s="8"/>
      <c r="P132" s="8"/>
    </row>
    <row r="133" customFormat="false" ht="12.75" hidden="false" customHeight="true" outlineLevel="0" collapsed="false">
      <c r="A133" s="329"/>
      <c r="B133" s="87"/>
      <c r="C133" s="330"/>
      <c r="D133" s="334"/>
      <c r="E133" s="333"/>
      <c r="G133" s="331"/>
      <c r="H133" s="87"/>
      <c r="I133" s="8"/>
      <c r="J133" s="8"/>
      <c r="K133" s="325"/>
      <c r="L133" s="333"/>
      <c r="M133" s="8"/>
      <c r="N133" s="8"/>
      <c r="O133" s="8"/>
      <c r="P133" s="8"/>
    </row>
    <row r="134" customFormat="false" ht="12.75" hidden="false" customHeight="true" outlineLevel="0" collapsed="false">
      <c r="A134" s="329"/>
      <c r="B134" s="87"/>
      <c r="C134" s="330"/>
      <c r="D134" s="334"/>
      <c r="E134" s="326"/>
      <c r="G134" s="331"/>
      <c r="H134" s="87"/>
      <c r="I134" s="8"/>
      <c r="J134" s="8"/>
      <c r="K134" s="325"/>
      <c r="L134" s="326"/>
      <c r="M134" s="10"/>
      <c r="N134" s="9"/>
      <c r="O134" s="8"/>
      <c r="P134" s="8"/>
    </row>
    <row r="135" customFormat="false" ht="12.75" hidden="false" customHeight="true" outlineLevel="0" collapsed="false">
      <c r="A135" s="329"/>
      <c r="B135" s="87"/>
      <c r="C135" s="330"/>
      <c r="D135" s="325"/>
      <c r="E135" s="326"/>
      <c r="G135" s="331"/>
      <c r="H135" s="87"/>
      <c r="I135" s="8"/>
      <c r="J135" s="8"/>
      <c r="K135" s="325"/>
      <c r="L135" s="326"/>
      <c r="M135" s="10"/>
      <c r="N135" s="8"/>
      <c r="O135" s="8"/>
      <c r="P135" s="8"/>
    </row>
    <row r="136" customFormat="false" ht="12.75" hidden="false" customHeight="true" outlineLevel="0" collapsed="false">
      <c r="A136" s="329"/>
      <c r="B136" s="87"/>
      <c r="C136" s="330"/>
      <c r="D136" s="325"/>
      <c r="E136" s="326"/>
      <c r="G136" s="331"/>
      <c r="H136" s="87"/>
      <c r="I136" s="8"/>
      <c r="J136" s="8"/>
      <c r="K136" s="325"/>
      <c r="L136" s="326"/>
      <c r="M136" s="8"/>
      <c r="N136" s="10"/>
      <c r="O136" s="8"/>
      <c r="P136" s="8"/>
    </row>
    <row r="137" customFormat="false" ht="12.75" hidden="false" customHeight="true" outlineLevel="0" collapsed="false">
      <c r="A137" s="329"/>
      <c r="B137" s="87"/>
      <c r="C137" s="330"/>
      <c r="D137" s="325"/>
      <c r="E137" s="326"/>
      <c r="G137" s="331"/>
      <c r="H137" s="87"/>
      <c r="I137" s="8"/>
      <c r="J137" s="8"/>
      <c r="K137" s="325"/>
      <c r="L137" s="326"/>
      <c r="M137" s="8"/>
      <c r="N137" s="10"/>
      <c r="O137" s="8"/>
      <c r="P137" s="8"/>
    </row>
    <row r="138" customFormat="false" ht="12.75" hidden="false" customHeight="true" outlineLevel="0" collapsed="false">
      <c r="A138" s="329"/>
      <c r="B138" s="87"/>
      <c r="C138" s="330"/>
      <c r="D138" s="325"/>
      <c r="E138" s="326"/>
      <c r="G138" s="331"/>
      <c r="H138" s="87"/>
      <c r="I138" s="8"/>
      <c r="J138" s="8"/>
      <c r="K138" s="325"/>
      <c r="L138" s="326"/>
      <c r="M138" s="8"/>
      <c r="N138" s="8"/>
      <c r="O138" s="8"/>
      <c r="P138" s="8"/>
    </row>
    <row r="139" customFormat="false" ht="12.75" hidden="false" customHeight="true" outlineLevel="0" collapsed="false">
      <c r="A139" s="329"/>
      <c r="B139" s="87"/>
      <c r="C139" s="335"/>
      <c r="D139" s="325"/>
      <c r="E139" s="326"/>
      <c r="G139" s="331"/>
      <c r="H139" s="87"/>
      <c r="I139" s="8"/>
      <c r="J139" s="8"/>
      <c r="K139" s="325"/>
      <c r="L139" s="326"/>
      <c r="M139" s="8"/>
      <c r="N139" s="8"/>
      <c r="O139" s="8"/>
      <c r="P139" s="8"/>
    </row>
    <row r="140" customFormat="false" ht="12.75" hidden="false" customHeight="true" outlineLevel="0" collapsed="false">
      <c r="A140" s="329"/>
      <c r="B140" s="8"/>
      <c r="C140" s="8"/>
      <c r="D140" s="325"/>
      <c r="E140" s="326"/>
      <c r="G140" s="331"/>
      <c r="H140" s="87"/>
      <c r="I140" s="8"/>
      <c r="J140" s="8"/>
      <c r="K140" s="325"/>
      <c r="L140" s="326"/>
      <c r="M140" s="8"/>
      <c r="N140" s="8"/>
      <c r="O140" s="8"/>
      <c r="P140" s="8"/>
    </row>
    <row r="141" customFormat="false" ht="12.75" hidden="false" customHeight="true" outlineLevel="0" collapsed="false">
      <c r="A141" s="329"/>
      <c r="B141" s="8"/>
      <c r="C141" s="8"/>
      <c r="D141" s="325"/>
      <c r="E141" s="326"/>
      <c r="G141" s="331"/>
      <c r="H141" s="87"/>
      <c r="I141" s="8"/>
      <c r="J141" s="8"/>
      <c r="K141" s="325"/>
      <c r="L141" s="326"/>
      <c r="M141" s="8"/>
      <c r="N141" s="8"/>
      <c r="O141" s="8"/>
      <c r="P141" s="8"/>
    </row>
    <row r="142" customFormat="false" ht="12.75" hidden="false" customHeight="true" outlineLevel="0" collapsed="false">
      <c r="A142" s="329"/>
      <c r="B142" s="87"/>
      <c r="C142" s="87"/>
      <c r="D142" s="325"/>
      <c r="E142" s="326"/>
      <c r="G142" s="331"/>
      <c r="H142" s="87"/>
      <c r="I142" s="8"/>
      <c r="J142" s="8"/>
      <c r="K142" s="325"/>
      <c r="L142" s="326"/>
      <c r="M142" s="8"/>
      <c r="N142" s="8"/>
      <c r="O142" s="8"/>
      <c r="P142" s="8"/>
    </row>
    <row r="143" customFormat="false" ht="12.75" hidden="false" customHeight="true" outlineLevel="0" collapsed="false">
      <c r="A143" s="329"/>
      <c r="B143" s="87"/>
      <c r="C143" s="87"/>
      <c r="D143" s="325"/>
      <c r="E143" s="326"/>
      <c r="G143" s="331"/>
      <c r="H143" s="87"/>
      <c r="I143" s="8"/>
      <c r="J143" s="8"/>
      <c r="K143" s="325"/>
      <c r="L143" s="326"/>
      <c r="M143" s="8"/>
      <c r="N143" s="8"/>
      <c r="O143" s="8"/>
      <c r="P143" s="8"/>
    </row>
    <row r="144" customFormat="false" ht="12.75" hidden="false" customHeight="true" outlineLevel="0" collapsed="false">
      <c r="A144" s="329"/>
      <c r="B144" s="87"/>
      <c r="C144" s="87"/>
      <c r="D144" s="325"/>
      <c r="E144" s="326"/>
      <c r="G144" s="331"/>
      <c r="H144" s="87"/>
      <c r="I144" s="8"/>
      <c r="J144" s="8"/>
      <c r="K144" s="325"/>
      <c r="L144" s="326"/>
      <c r="M144" s="8"/>
      <c r="N144" s="8"/>
      <c r="O144" s="8"/>
      <c r="P144" s="8"/>
    </row>
    <row r="145" customFormat="false" ht="12.75" hidden="false" customHeight="true" outlineLevel="0" collapsed="false">
      <c r="A145" s="329"/>
      <c r="B145" s="87"/>
      <c r="C145" s="87"/>
      <c r="D145" s="325"/>
      <c r="E145" s="326"/>
      <c r="G145" s="331"/>
      <c r="H145" s="87"/>
      <c r="I145" s="8"/>
      <c r="J145" s="8"/>
      <c r="K145" s="325"/>
      <c r="L145" s="326"/>
      <c r="M145" s="8"/>
      <c r="N145" s="8"/>
      <c r="O145" s="8"/>
      <c r="P145" s="8"/>
    </row>
    <row r="146" customFormat="false" ht="12.75" hidden="false" customHeight="true" outlineLevel="0" collapsed="false">
      <c r="A146" s="329"/>
      <c r="B146" s="87"/>
      <c r="C146" s="87"/>
      <c r="D146" s="325"/>
      <c r="E146" s="326"/>
      <c r="G146" s="331"/>
      <c r="H146" s="87"/>
      <c r="I146" s="8"/>
      <c r="J146" s="8"/>
      <c r="K146" s="325"/>
      <c r="L146" s="326"/>
      <c r="M146" s="8"/>
      <c r="N146" s="8"/>
      <c r="O146" s="8"/>
      <c r="P146" s="8"/>
    </row>
    <row r="147" customFormat="false" ht="12.75" hidden="false" customHeight="true" outlineLevel="0" collapsed="false">
      <c r="A147" s="329"/>
      <c r="B147" s="87"/>
      <c r="C147" s="87"/>
      <c r="D147" s="325"/>
      <c r="E147" s="326"/>
      <c r="G147" s="331"/>
      <c r="H147" s="87"/>
      <c r="I147" s="8"/>
      <c r="J147" s="8"/>
      <c r="K147" s="325"/>
      <c r="L147" s="326"/>
      <c r="M147" s="8"/>
      <c r="N147" s="8"/>
      <c r="O147" s="8"/>
      <c r="P147" s="8"/>
    </row>
    <row r="148" customFormat="false" ht="12.75" hidden="false" customHeight="true" outlineLevel="0" collapsed="false">
      <c r="A148" s="329"/>
      <c r="B148" s="87"/>
      <c r="C148" s="87"/>
      <c r="D148" s="325"/>
      <c r="E148" s="326"/>
      <c r="G148" s="331"/>
      <c r="H148" s="87"/>
      <c r="I148" s="8"/>
      <c r="J148" s="8"/>
      <c r="K148" s="325"/>
      <c r="L148" s="326"/>
      <c r="M148" s="8"/>
      <c r="N148" s="8"/>
      <c r="O148" s="8"/>
      <c r="P148" s="8"/>
    </row>
    <row r="149" customFormat="false" ht="12.75" hidden="false" customHeight="true" outlineLevel="0" collapsed="false">
      <c r="A149" s="329"/>
      <c r="B149" s="87"/>
      <c r="C149" s="87"/>
      <c r="D149" s="325"/>
      <c r="E149" s="326"/>
      <c r="G149" s="331"/>
      <c r="H149" s="87"/>
      <c r="I149" s="8"/>
      <c r="J149" s="8"/>
      <c r="K149" s="325"/>
      <c r="L149" s="326"/>
      <c r="M149" s="8"/>
      <c r="N149" s="8"/>
      <c r="O149" s="8"/>
      <c r="P149" s="8"/>
    </row>
    <row r="150" customFormat="false" ht="12.75" hidden="false" customHeight="true" outlineLevel="0" collapsed="false">
      <c r="A150" s="329"/>
      <c r="B150" s="87"/>
      <c r="C150" s="87"/>
      <c r="D150" s="325"/>
      <c r="E150" s="326"/>
      <c r="G150" s="331"/>
      <c r="H150" s="87"/>
      <c r="I150" s="8"/>
      <c r="J150" s="8"/>
      <c r="K150" s="325"/>
      <c r="L150" s="326"/>
      <c r="M150" s="8"/>
      <c r="N150" s="8"/>
      <c r="O150" s="8"/>
      <c r="P150" s="8"/>
    </row>
    <row r="151" customFormat="false" ht="12.75" hidden="false" customHeight="true" outlineLevel="0" collapsed="false">
      <c r="A151" s="329"/>
      <c r="B151" s="87"/>
      <c r="C151" s="87"/>
      <c r="D151" s="325"/>
      <c r="E151" s="326"/>
      <c r="G151" s="331"/>
      <c r="H151" s="87"/>
      <c r="I151" s="8"/>
      <c r="J151" s="8"/>
      <c r="K151" s="325"/>
      <c r="L151" s="326"/>
      <c r="M151" s="8"/>
      <c r="N151" s="8"/>
      <c r="O151" s="8"/>
      <c r="P151" s="8"/>
    </row>
    <row r="152" customFormat="false" ht="12.75" hidden="false" customHeight="true" outlineLevel="0" collapsed="false">
      <c r="A152" s="329"/>
      <c r="B152" s="87"/>
      <c r="C152" s="87"/>
      <c r="D152" s="325"/>
      <c r="E152" s="326"/>
      <c r="G152" s="331"/>
      <c r="H152" s="87"/>
      <c r="I152" s="8"/>
      <c r="J152" s="8"/>
      <c r="K152" s="325"/>
      <c r="L152" s="326"/>
      <c r="M152" s="8"/>
      <c r="N152" s="8"/>
      <c r="O152" s="8"/>
      <c r="P152" s="8"/>
    </row>
    <row r="153" customFormat="false" ht="12.75" hidden="false" customHeight="true" outlineLevel="0" collapsed="false">
      <c r="A153" s="329"/>
      <c r="B153" s="87"/>
      <c r="C153" s="87"/>
      <c r="D153" s="325"/>
      <c r="E153" s="326"/>
      <c r="G153" s="331"/>
      <c r="H153" s="87"/>
      <c r="I153" s="8"/>
      <c r="J153" s="8"/>
      <c r="K153" s="325"/>
      <c r="L153" s="326"/>
      <c r="M153" s="8"/>
      <c r="N153" s="8"/>
      <c r="O153" s="8"/>
      <c r="P153" s="8"/>
    </row>
    <row r="154" customFormat="false" ht="12.75" hidden="false" customHeight="true" outlineLevel="0" collapsed="false">
      <c r="A154" s="329"/>
      <c r="B154" s="87"/>
      <c r="C154" s="87"/>
      <c r="D154" s="325"/>
      <c r="E154" s="326"/>
      <c r="G154" s="331"/>
      <c r="H154" s="87"/>
      <c r="I154" s="8"/>
      <c r="J154" s="8"/>
      <c r="K154" s="325"/>
      <c r="L154" s="326"/>
      <c r="M154" s="8"/>
      <c r="N154" s="8"/>
      <c r="O154" s="8"/>
      <c r="P154" s="8"/>
    </row>
    <row r="155" customFormat="false" ht="12.75" hidden="false" customHeight="true" outlineLevel="0" collapsed="false">
      <c r="A155" s="329"/>
      <c r="B155" s="87"/>
      <c r="C155" s="87"/>
      <c r="D155" s="325"/>
      <c r="E155" s="326"/>
      <c r="G155" s="331"/>
      <c r="H155" s="87"/>
      <c r="I155" s="8"/>
      <c r="J155" s="8"/>
      <c r="K155" s="325"/>
      <c r="L155" s="326"/>
      <c r="M155" s="8"/>
      <c r="N155" s="8"/>
      <c r="O155" s="8"/>
      <c r="P155" s="8"/>
    </row>
    <row r="156" customFormat="false" ht="12.75" hidden="false" customHeight="true" outlineLevel="0" collapsed="false">
      <c r="A156" s="329"/>
      <c r="B156" s="87"/>
      <c r="C156" s="87"/>
      <c r="D156" s="325"/>
      <c r="E156" s="326"/>
      <c r="G156" s="331"/>
      <c r="H156" s="87"/>
      <c r="I156" s="8"/>
      <c r="J156" s="8"/>
      <c r="K156" s="325"/>
      <c r="L156" s="326"/>
      <c r="M156" s="8"/>
      <c r="N156" s="8"/>
      <c r="O156" s="8"/>
      <c r="P156" s="8"/>
    </row>
    <row r="157" customFormat="false" ht="12.75" hidden="false" customHeight="true" outlineLevel="0" collapsed="false">
      <c r="A157" s="329"/>
      <c r="B157" s="87"/>
      <c r="C157" s="87"/>
      <c r="D157" s="325"/>
      <c r="E157" s="326"/>
      <c r="G157" s="331"/>
      <c r="H157" s="87"/>
      <c r="I157" s="8"/>
      <c r="J157" s="8"/>
      <c r="K157" s="325"/>
      <c r="L157" s="326"/>
      <c r="M157" s="8"/>
      <c r="N157" s="8"/>
      <c r="O157" s="8"/>
      <c r="P157" s="8"/>
    </row>
    <row r="158" customFormat="false" ht="12.75" hidden="false" customHeight="true" outlineLevel="0" collapsed="false">
      <c r="A158" s="329"/>
      <c r="B158" s="87"/>
      <c r="C158" s="87"/>
      <c r="D158" s="325"/>
      <c r="E158" s="336"/>
      <c r="G158" s="331"/>
      <c r="H158" s="87"/>
      <c r="I158" s="8"/>
      <c r="J158" s="8"/>
      <c r="K158" s="325"/>
      <c r="L158" s="336"/>
      <c r="M158" s="8"/>
      <c r="N158" s="8"/>
      <c r="O158" s="8"/>
      <c r="P158" s="8"/>
    </row>
    <row r="159" customFormat="false" ht="12.75" hidden="false" customHeight="true" outlineLevel="0" collapsed="false">
      <c r="A159" s="337"/>
      <c r="B159" s="87"/>
      <c r="C159" s="87"/>
      <c r="D159" s="338" t="s">
        <v>475</v>
      </c>
      <c r="E159" s="339" t="n">
        <f aca="false">SUM(E126:E158)</f>
        <v>0</v>
      </c>
      <c r="G159" s="337"/>
      <c r="H159" s="87"/>
      <c r="I159" s="8"/>
      <c r="J159" s="8"/>
      <c r="K159" s="338" t="s">
        <v>476</v>
      </c>
      <c r="L159" s="339" t="n">
        <f aca="false">SUM(L126:L158)</f>
        <v>0</v>
      </c>
      <c r="M159" s="8"/>
      <c r="N159" s="8"/>
      <c r="O159" s="8"/>
      <c r="P159" s="8"/>
    </row>
    <row r="160" customFormat="false" ht="12.75" hidden="false" customHeight="true" outlineLevel="0" collapsed="false">
      <c r="A160" s="340"/>
      <c r="B160" s="341"/>
      <c r="C160" s="341"/>
      <c r="D160" s="341"/>
      <c r="E160" s="342"/>
      <c r="G160" s="340"/>
      <c r="H160" s="341"/>
      <c r="I160" s="341"/>
      <c r="J160" s="341"/>
      <c r="K160" s="341"/>
      <c r="L160" s="342"/>
      <c r="M160" s="8"/>
      <c r="N160" s="8"/>
      <c r="O160" s="8"/>
      <c r="P160" s="8"/>
    </row>
    <row r="161" customFormat="false" ht="12.75" hidden="false" customHeight="true" outlineLevel="0" collapsed="false">
      <c r="AJ161" s="8"/>
      <c r="AK161" s="8"/>
      <c r="AL161" s="8"/>
      <c r="AM161" s="8"/>
    </row>
    <row r="162" customFormat="false" ht="12.75" hidden="false" customHeight="true" outlineLevel="0" collapsed="false">
      <c r="AJ162" s="8"/>
      <c r="AK162" s="8"/>
      <c r="AL162" s="8"/>
      <c r="AM162" s="8"/>
    </row>
    <row r="163" customFormat="false" ht="12.75" hidden="false" customHeight="true" outlineLevel="0" collapsed="false">
      <c r="A163" s="316" t="s">
        <v>477</v>
      </c>
      <c r="B163" s="318"/>
      <c r="C163" s="318"/>
      <c r="D163" s="318"/>
      <c r="E163" s="319"/>
      <c r="AJ163" s="8"/>
      <c r="AK163" s="8"/>
      <c r="AL163" s="8"/>
      <c r="AM163" s="8"/>
    </row>
    <row r="164" customFormat="false" ht="12.75" hidden="false" customHeight="true" outlineLevel="0" collapsed="false">
      <c r="A164" s="320" t="s">
        <v>321</v>
      </c>
      <c r="B164" s="256" t="s">
        <v>473</v>
      </c>
      <c r="C164" s="256"/>
      <c r="D164" s="256"/>
      <c r="E164" s="321" t="s">
        <v>474</v>
      </c>
      <c r="AJ164" s="8"/>
      <c r="AK164" s="8"/>
      <c r="AL164" s="8"/>
      <c r="AM164" s="8"/>
    </row>
    <row r="165" customFormat="false" ht="12.75" hidden="false" customHeight="true" outlineLevel="0" collapsed="false">
      <c r="A165" s="343"/>
      <c r="B165" s="87"/>
      <c r="C165" s="87"/>
      <c r="D165" s="325"/>
      <c r="E165" s="333"/>
      <c r="AJ165" s="8"/>
      <c r="AK165" s="8"/>
      <c r="AL165" s="8"/>
      <c r="AM165" s="8"/>
    </row>
    <row r="166" customFormat="false" ht="12.75" hidden="false" customHeight="true" outlineLevel="0" collapsed="false">
      <c r="A166" s="344"/>
      <c r="B166" s="0"/>
      <c r="C166" s="0"/>
      <c r="D166" s="0"/>
      <c r="E166" s="345"/>
      <c r="AJ166" s="8"/>
      <c r="AK166" s="8"/>
      <c r="AL166" s="8"/>
      <c r="AM166" s="8"/>
    </row>
    <row r="167" customFormat="false" ht="12.75" hidden="false" customHeight="true" outlineLevel="0" collapsed="false">
      <c r="A167" s="344"/>
      <c r="B167" s="87"/>
      <c r="C167" s="87"/>
      <c r="D167" s="325"/>
      <c r="E167" s="326"/>
      <c r="AJ167" s="8"/>
      <c r="AK167" s="8"/>
      <c r="AL167" s="8"/>
      <c r="AM167" s="8"/>
    </row>
    <row r="168" customFormat="false" ht="12.75" hidden="false" customHeight="true" outlineLevel="0" collapsed="false">
      <c r="A168" s="343"/>
      <c r="B168" s="87"/>
      <c r="C168" s="87"/>
      <c r="D168" s="325"/>
      <c r="E168" s="333"/>
      <c r="AJ168" s="8"/>
      <c r="AK168" s="8"/>
      <c r="AL168" s="8"/>
      <c r="AM168" s="8"/>
    </row>
    <row r="169" customFormat="false" ht="12.75" hidden="false" customHeight="true" outlineLevel="0" collapsed="false">
      <c r="A169" s="343"/>
      <c r="B169" s="87"/>
      <c r="C169" s="87"/>
      <c r="D169" s="325"/>
      <c r="E169" s="326"/>
      <c r="AJ169" s="8"/>
      <c r="AK169" s="8"/>
      <c r="AL169" s="8"/>
      <c r="AM169" s="8"/>
    </row>
    <row r="170" customFormat="false" ht="12.75" hidden="false" customHeight="true" outlineLevel="0" collapsed="false">
      <c r="A170" s="343"/>
      <c r="B170" s="87"/>
      <c r="C170" s="87"/>
      <c r="D170" s="325"/>
      <c r="E170" s="326"/>
      <c r="AJ170" s="8"/>
      <c r="AK170" s="8"/>
      <c r="AL170" s="8"/>
      <c r="AM170" s="8"/>
    </row>
    <row r="171" customFormat="false" ht="12.75" hidden="false" customHeight="true" outlineLevel="0" collapsed="false">
      <c r="A171" s="343"/>
      <c r="B171" s="87"/>
      <c r="C171" s="332"/>
      <c r="D171" s="334"/>
      <c r="E171" s="333"/>
      <c r="AJ171" s="8"/>
      <c r="AK171" s="8"/>
      <c r="AL171" s="8"/>
      <c r="AM171" s="8"/>
    </row>
    <row r="172" customFormat="false" ht="12.75" hidden="false" customHeight="true" outlineLevel="0" collapsed="false">
      <c r="A172" s="343"/>
      <c r="B172" s="324"/>
      <c r="C172" s="332"/>
      <c r="D172" s="334"/>
      <c r="E172" s="333"/>
      <c r="AJ172" s="8"/>
      <c r="AK172" s="8"/>
      <c r="AL172" s="8"/>
      <c r="AM172" s="8"/>
    </row>
    <row r="173" customFormat="false" ht="12.75" hidden="false" customHeight="true" outlineLevel="0" collapsed="false">
      <c r="A173" s="343"/>
      <c r="B173" s="324"/>
      <c r="C173" s="87"/>
      <c r="D173" s="325"/>
      <c r="E173" s="326"/>
      <c r="AJ173" s="8"/>
      <c r="AK173" s="8"/>
      <c r="AL173" s="8"/>
      <c r="AM173" s="8"/>
    </row>
    <row r="174" customFormat="false" ht="12.75" hidden="false" customHeight="true" outlineLevel="0" collapsed="false">
      <c r="A174" s="343"/>
      <c r="B174" s="87"/>
      <c r="C174" s="87"/>
      <c r="D174" s="325"/>
      <c r="E174" s="326"/>
      <c r="AJ174" s="8"/>
      <c r="AK174" s="8"/>
      <c r="AL174" s="8"/>
      <c r="AM174" s="8"/>
    </row>
    <row r="175" customFormat="false" ht="12.75" hidden="false" customHeight="true" outlineLevel="0" collapsed="false">
      <c r="A175" s="343"/>
      <c r="B175" s="87"/>
      <c r="C175" s="87"/>
      <c r="D175" s="325"/>
      <c r="E175" s="333"/>
      <c r="AJ175" s="8"/>
      <c r="AK175" s="8"/>
      <c r="AL175" s="8"/>
      <c r="AM175" s="8"/>
    </row>
    <row r="176" customFormat="false" ht="12.75" hidden="false" customHeight="true" outlineLevel="0" collapsed="false">
      <c r="A176" s="343"/>
      <c r="B176" s="87"/>
      <c r="C176" s="87"/>
      <c r="D176" s="325"/>
      <c r="E176" s="326"/>
      <c r="AJ176" s="8"/>
      <c r="AK176" s="8"/>
      <c r="AL176" s="8"/>
      <c r="AM176" s="8"/>
    </row>
    <row r="177" customFormat="false" ht="12.75" hidden="false" customHeight="true" outlineLevel="0" collapsed="false">
      <c r="A177" s="343"/>
      <c r="B177" s="87"/>
      <c r="C177" s="87"/>
      <c r="D177" s="325"/>
      <c r="E177" s="326"/>
      <c r="AJ177" s="8"/>
      <c r="AK177" s="8"/>
      <c r="AL177" s="8"/>
      <c r="AM177" s="8"/>
    </row>
    <row r="178" customFormat="false" ht="12.75" hidden="false" customHeight="true" outlineLevel="0" collapsed="false">
      <c r="A178" s="343"/>
      <c r="B178" s="72"/>
      <c r="C178" s="332"/>
      <c r="D178" s="334"/>
      <c r="E178" s="333"/>
      <c r="AJ178" s="8"/>
      <c r="AK178" s="8"/>
      <c r="AL178" s="8"/>
      <c r="AM178" s="8"/>
    </row>
    <row r="179" customFormat="false" ht="12.75" hidden="false" customHeight="true" outlineLevel="0" collapsed="false">
      <c r="A179" s="343"/>
      <c r="B179" s="72"/>
      <c r="C179" s="332"/>
      <c r="D179" s="334"/>
      <c r="E179" s="333"/>
      <c r="AJ179" s="8"/>
      <c r="AK179" s="8"/>
      <c r="AL179" s="8"/>
      <c r="AM179" s="8"/>
    </row>
    <row r="180" customFormat="false" ht="12.75" hidden="false" customHeight="true" outlineLevel="0" collapsed="false">
      <c r="A180" s="343"/>
      <c r="B180" s="72"/>
      <c r="C180" s="332"/>
      <c r="D180" s="334"/>
      <c r="E180" s="326"/>
      <c r="AJ180" s="8"/>
      <c r="AK180" s="8"/>
      <c r="AL180" s="8"/>
      <c r="AM180" s="8"/>
    </row>
    <row r="181" customFormat="false" ht="12.75" hidden="false" customHeight="true" outlineLevel="0" collapsed="false">
      <c r="A181" s="343"/>
      <c r="B181" s="87"/>
      <c r="C181" s="87"/>
      <c r="D181" s="325"/>
      <c r="E181" s="326"/>
      <c r="AJ181" s="8"/>
      <c r="AK181" s="8"/>
      <c r="AL181" s="8"/>
      <c r="AM181" s="8"/>
    </row>
    <row r="182" customFormat="false" ht="12.75" hidden="false" customHeight="true" outlineLevel="0" collapsed="false">
      <c r="A182" s="343"/>
      <c r="B182" s="87"/>
      <c r="C182" s="87"/>
      <c r="D182" s="325"/>
      <c r="E182" s="326"/>
      <c r="AJ182" s="8"/>
      <c r="AK182" s="8"/>
      <c r="AL182" s="8"/>
      <c r="AM182" s="8"/>
    </row>
    <row r="183" customFormat="false" ht="12.75" hidden="false" customHeight="true" outlineLevel="0" collapsed="false">
      <c r="A183" s="343"/>
      <c r="B183" s="87"/>
      <c r="C183" s="87"/>
      <c r="D183" s="325"/>
      <c r="E183" s="326"/>
      <c r="AJ183" s="8"/>
      <c r="AK183" s="8"/>
      <c r="AL183" s="8"/>
      <c r="AM183" s="8"/>
    </row>
    <row r="184" customFormat="false" ht="12.75" hidden="false" customHeight="true" outlineLevel="0" collapsed="false">
      <c r="A184" s="343"/>
      <c r="B184" s="87"/>
      <c r="C184" s="87"/>
      <c r="D184" s="325"/>
      <c r="E184" s="336"/>
      <c r="AJ184" s="8"/>
      <c r="AK184" s="8"/>
      <c r="AL184" s="8"/>
      <c r="AM184" s="8"/>
    </row>
    <row r="185" customFormat="false" ht="12.75" hidden="false" customHeight="true" outlineLevel="0" collapsed="false">
      <c r="A185" s="346"/>
      <c r="B185" s="87"/>
      <c r="C185" s="87"/>
      <c r="D185" s="338" t="s">
        <v>478</v>
      </c>
      <c r="E185" s="339" t="n">
        <f aca="false">SUM(E165:E184)</f>
        <v>0</v>
      </c>
      <c r="AJ185" s="8"/>
      <c r="AK185" s="8"/>
      <c r="AL185" s="8"/>
      <c r="AM185" s="8"/>
    </row>
    <row r="186" customFormat="false" ht="12.75" hidden="false" customHeight="true" outlineLevel="0" collapsed="false">
      <c r="A186" s="347"/>
      <c r="B186" s="341"/>
      <c r="C186" s="341"/>
      <c r="D186" s="341"/>
      <c r="E186" s="342"/>
      <c r="AJ186" s="8"/>
      <c r="AK186" s="8"/>
      <c r="AL186" s="8"/>
      <c r="AM186" s="8"/>
    </row>
    <row r="187" customFormat="false" ht="12.75" hidden="false" customHeight="true" outlineLevel="0" collapsed="false">
      <c r="AJ187" s="8"/>
      <c r="AK187" s="8"/>
      <c r="AL187" s="8"/>
      <c r="AM187" s="8"/>
    </row>
    <row r="188" customFormat="false" ht="12.75" hidden="false" customHeight="true" outlineLevel="0" collapsed="false">
      <c r="AJ188" s="8"/>
      <c r="AK188" s="8"/>
      <c r="AL188" s="8"/>
      <c r="AM188" s="8"/>
    </row>
    <row r="189" customFormat="false" ht="12.75" hidden="false" customHeight="true" outlineLevel="0" collapsed="false">
      <c r="A189" s="348" t="s">
        <v>479</v>
      </c>
      <c r="B189" s="349"/>
      <c r="C189" s="349"/>
      <c r="D189" s="349"/>
      <c r="E189" s="349"/>
      <c r="F189" s="349"/>
      <c r="G189" s="349"/>
      <c r="H189" s="349"/>
      <c r="I189" s="349"/>
      <c r="J189" s="349"/>
      <c r="K189" s="349"/>
      <c r="L189" s="349"/>
      <c r="M189" s="350"/>
      <c r="O189" s="8"/>
      <c r="P189" s="8"/>
      <c r="Q189" s="8"/>
      <c r="R189" s="8"/>
    </row>
    <row r="190" customFormat="false" ht="12.75" hidden="false" customHeight="true" outlineLevel="0" collapsed="false">
      <c r="A190" s="351" t="s">
        <v>480</v>
      </c>
      <c r="B190" s="352" t="s">
        <v>321</v>
      </c>
      <c r="C190" s="353" t="s">
        <v>481</v>
      </c>
      <c r="D190" s="354" t="s">
        <v>482</v>
      </c>
      <c r="E190" s="355" t="s">
        <v>473</v>
      </c>
      <c r="F190" s="355"/>
      <c r="G190" s="355"/>
      <c r="H190" s="355"/>
      <c r="I190" s="355"/>
      <c r="J190" s="355"/>
      <c r="K190" s="355"/>
      <c r="L190" s="355"/>
      <c r="M190" s="356" t="s">
        <v>474</v>
      </c>
      <c r="O190" s="8"/>
      <c r="P190" s="8"/>
      <c r="Q190" s="8"/>
      <c r="R190" s="8"/>
    </row>
    <row r="191" customFormat="false" ht="12.75" hidden="false" customHeight="true" outlineLevel="0" collapsed="false">
      <c r="A191" s="357"/>
      <c r="B191" s="358"/>
      <c r="C191" s="359"/>
      <c r="D191" s="325"/>
      <c r="E191" s="87"/>
      <c r="F191" s="87"/>
      <c r="G191" s="87"/>
      <c r="H191" s="87"/>
      <c r="I191" s="87"/>
      <c r="J191" s="87"/>
      <c r="K191" s="87"/>
      <c r="L191" s="87"/>
      <c r="M191" s="360"/>
      <c r="O191" s="8"/>
      <c r="P191" s="8"/>
      <c r="Q191" s="8"/>
      <c r="R191" s="8"/>
    </row>
    <row r="192" customFormat="false" ht="12.75" hidden="false" customHeight="true" outlineLevel="0" collapsed="false">
      <c r="A192" s="357"/>
      <c r="B192" s="358"/>
      <c r="C192" s="359"/>
      <c r="D192" s="325"/>
      <c r="E192" s="87"/>
      <c r="F192" s="87"/>
      <c r="G192" s="87"/>
      <c r="H192" s="87"/>
      <c r="I192" s="87"/>
      <c r="J192" s="87"/>
      <c r="K192" s="87"/>
      <c r="L192" s="87"/>
      <c r="M192" s="360"/>
      <c r="O192" s="8"/>
      <c r="P192" s="8"/>
      <c r="Q192" s="8"/>
      <c r="R192" s="8"/>
    </row>
    <row r="193" customFormat="false" ht="12.75" hidden="false" customHeight="true" outlineLevel="0" collapsed="false">
      <c r="A193" s="357"/>
      <c r="B193" s="358"/>
      <c r="C193" s="359"/>
      <c r="D193" s="325"/>
      <c r="E193" s="87"/>
      <c r="F193" s="87"/>
      <c r="G193" s="87"/>
      <c r="H193" s="87"/>
      <c r="I193" s="87"/>
      <c r="J193" s="87"/>
      <c r="K193" s="87"/>
      <c r="L193" s="87"/>
      <c r="M193" s="360"/>
      <c r="O193" s="8"/>
      <c r="P193" s="8"/>
      <c r="Q193" s="8"/>
      <c r="R193" s="8"/>
    </row>
    <row r="194" customFormat="false" ht="12.75" hidden="false" customHeight="true" outlineLevel="0" collapsed="false">
      <c r="A194" s="357"/>
      <c r="B194" s="358"/>
      <c r="C194" s="359"/>
      <c r="D194" s="325"/>
      <c r="E194" s="87"/>
      <c r="F194" s="87"/>
      <c r="G194" s="87"/>
      <c r="H194" s="87"/>
      <c r="I194" s="87"/>
      <c r="J194" s="87"/>
      <c r="K194" s="87"/>
      <c r="L194" s="87"/>
      <c r="M194" s="360"/>
      <c r="O194" s="8"/>
      <c r="P194" s="8"/>
      <c r="Q194" s="8"/>
      <c r="R194" s="8"/>
    </row>
    <row r="195" customFormat="false" ht="12.75" hidden="false" customHeight="true" outlineLevel="0" collapsed="false">
      <c r="A195" s="357"/>
      <c r="B195" s="358"/>
      <c r="C195" s="359"/>
      <c r="D195" s="325"/>
      <c r="E195" s="87"/>
      <c r="F195" s="87"/>
      <c r="G195" s="87"/>
      <c r="H195" s="87"/>
      <c r="I195" s="87"/>
      <c r="J195" s="87"/>
      <c r="K195" s="87"/>
      <c r="L195" s="87"/>
      <c r="M195" s="360"/>
      <c r="O195" s="8"/>
      <c r="P195" s="8"/>
      <c r="Q195" s="8"/>
      <c r="R195" s="8"/>
    </row>
    <row r="196" customFormat="false" ht="12.75" hidden="false" customHeight="true" outlineLevel="0" collapsed="false">
      <c r="A196" s="357"/>
      <c r="B196" s="358"/>
      <c r="C196" s="359"/>
      <c r="D196" s="325"/>
      <c r="E196" s="87"/>
      <c r="F196" s="87"/>
      <c r="G196" s="87"/>
      <c r="H196" s="87"/>
      <c r="I196" s="87"/>
      <c r="J196" s="87"/>
      <c r="K196" s="87"/>
      <c r="L196" s="87"/>
      <c r="M196" s="360"/>
    </row>
    <row r="197" customFormat="false" ht="12.75" hidden="false" customHeight="true" outlineLevel="0" collapsed="false">
      <c r="A197" s="357"/>
      <c r="B197" s="358"/>
      <c r="C197" s="359"/>
      <c r="D197" s="325"/>
      <c r="E197" s="87"/>
      <c r="F197" s="87"/>
      <c r="G197" s="87"/>
      <c r="H197" s="87"/>
      <c r="I197" s="87"/>
      <c r="J197" s="87"/>
      <c r="K197" s="87"/>
      <c r="L197" s="87"/>
      <c r="M197" s="360"/>
    </row>
    <row r="198" customFormat="false" ht="12.75" hidden="false" customHeight="true" outlineLevel="0" collapsed="false">
      <c r="A198" s="357"/>
      <c r="B198" s="358"/>
      <c r="C198" s="359"/>
      <c r="D198" s="325"/>
      <c r="E198" s="87"/>
      <c r="F198" s="87"/>
      <c r="G198" s="87"/>
      <c r="H198" s="87"/>
      <c r="I198" s="87"/>
      <c r="J198" s="87"/>
      <c r="K198" s="87"/>
      <c r="L198" s="87"/>
      <c r="M198" s="360"/>
    </row>
    <row r="199" customFormat="false" ht="12.75" hidden="false" customHeight="true" outlineLevel="0" collapsed="false">
      <c r="A199" s="357"/>
      <c r="B199" s="358"/>
      <c r="C199" s="359"/>
      <c r="D199" s="325"/>
      <c r="E199" s="87"/>
      <c r="F199" s="87"/>
      <c r="G199" s="87"/>
      <c r="H199" s="87"/>
      <c r="I199" s="87"/>
      <c r="J199" s="87"/>
      <c r="K199" s="87"/>
      <c r="L199" s="87"/>
      <c r="M199" s="360"/>
    </row>
    <row r="200" customFormat="false" ht="12.75" hidden="false" customHeight="true" outlineLevel="0" collapsed="false">
      <c r="A200" s="357"/>
      <c r="B200" s="358"/>
      <c r="C200" s="359"/>
      <c r="D200" s="325"/>
      <c r="E200" s="87"/>
      <c r="F200" s="87"/>
      <c r="G200" s="87"/>
      <c r="H200" s="87"/>
      <c r="I200" s="87"/>
      <c r="J200" s="87"/>
      <c r="K200" s="87"/>
      <c r="L200" s="87"/>
      <c r="M200" s="360"/>
    </row>
    <row r="201" customFormat="false" ht="12.75" hidden="false" customHeight="true" outlineLevel="0" collapsed="false">
      <c r="A201" s="361"/>
      <c r="B201" s="358"/>
      <c r="C201" s="359"/>
      <c r="D201" s="325"/>
      <c r="E201" s="87"/>
      <c r="F201" s="87"/>
      <c r="G201" s="87"/>
      <c r="H201" s="87"/>
      <c r="I201" s="87"/>
      <c r="J201" s="87"/>
      <c r="K201" s="87"/>
      <c r="L201" s="87"/>
      <c r="M201" s="360"/>
    </row>
    <row r="202" customFormat="false" ht="12.75" hidden="false" customHeight="true" outlineLevel="0" collapsed="false">
      <c r="A202" s="361"/>
      <c r="B202" s="358"/>
      <c r="C202" s="359"/>
      <c r="D202" s="325"/>
      <c r="E202" s="87"/>
      <c r="F202" s="87"/>
      <c r="G202" s="87"/>
      <c r="H202" s="87"/>
      <c r="I202" s="87"/>
      <c r="J202" s="87"/>
      <c r="K202" s="87"/>
      <c r="L202" s="87"/>
      <c r="M202" s="360"/>
    </row>
    <row r="203" customFormat="false" ht="12.75" hidden="false" customHeight="true" outlineLevel="0" collapsed="false">
      <c r="A203" s="361"/>
      <c r="B203" s="358"/>
      <c r="C203" s="359"/>
      <c r="D203" s="325"/>
      <c r="E203" s="87"/>
      <c r="F203" s="87"/>
      <c r="G203" s="87"/>
      <c r="H203" s="87"/>
      <c r="I203" s="87"/>
      <c r="J203" s="87"/>
      <c r="K203" s="87"/>
      <c r="L203" s="87"/>
      <c r="M203" s="360"/>
    </row>
    <row r="204" customFormat="false" ht="12.75" hidden="false" customHeight="true" outlineLevel="0" collapsed="false">
      <c r="A204" s="361"/>
      <c r="B204" s="358"/>
      <c r="C204" s="359"/>
      <c r="D204" s="325"/>
      <c r="E204" s="87"/>
      <c r="F204" s="87"/>
      <c r="G204" s="87"/>
      <c r="H204" s="87"/>
      <c r="I204" s="87"/>
      <c r="J204" s="87"/>
      <c r="K204" s="87"/>
      <c r="L204" s="87"/>
      <c r="M204" s="360"/>
    </row>
    <row r="205" customFormat="false" ht="12.75" hidden="false" customHeight="true" outlineLevel="0" collapsed="false">
      <c r="A205" s="361"/>
      <c r="B205" s="358"/>
      <c r="C205" s="362"/>
      <c r="D205" s="325"/>
      <c r="E205" s="87"/>
      <c r="F205" s="87"/>
      <c r="G205" s="87"/>
      <c r="H205" s="87"/>
      <c r="I205" s="87"/>
      <c r="J205" s="87"/>
      <c r="K205" s="87"/>
      <c r="L205" s="87"/>
      <c r="M205" s="360"/>
    </row>
    <row r="206" customFormat="false" ht="12.75" hidden="false" customHeight="true" outlineLevel="0" collapsed="false">
      <c r="A206" s="361"/>
      <c r="B206" s="358"/>
      <c r="C206" s="362"/>
      <c r="D206" s="325"/>
      <c r="E206" s="87"/>
      <c r="F206" s="87"/>
      <c r="G206" s="87"/>
      <c r="H206" s="87"/>
      <c r="I206" s="87"/>
      <c r="J206" s="87"/>
      <c r="K206" s="87"/>
      <c r="L206" s="87"/>
      <c r="M206" s="360"/>
    </row>
    <row r="207" customFormat="false" ht="12.75" hidden="false" customHeight="true" outlineLevel="0" collapsed="false">
      <c r="A207" s="361"/>
      <c r="B207" s="358"/>
      <c r="C207" s="362"/>
      <c r="D207" s="325"/>
      <c r="E207" s="87"/>
      <c r="F207" s="87"/>
      <c r="G207" s="87"/>
      <c r="H207" s="87"/>
      <c r="I207" s="87"/>
      <c r="J207" s="87"/>
      <c r="K207" s="87"/>
      <c r="L207" s="87"/>
      <c r="M207" s="360"/>
    </row>
    <row r="208" customFormat="false" ht="12.75" hidden="false" customHeight="true" outlineLevel="0" collapsed="false">
      <c r="A208" s="361"/>
      <c r="B208" s="358"/>
      <c r="C208" s="363"/>
      <c r="D208" s="325"/>
      <c r="E208" s="87"/>
      <c r="F208" s="87"/>
      <c r="G208" s="87"/>
      <c r="H208" s="87"/>
      <c r="I208" s="87"/>
      <c r="J208" s="87"/>
      <c r="K208" s="87"/>
      <c r="L208" s="87"/>
      <c r="M208" s="360"/>
    </row>
    <row r="209" customFormat="false" ht="12.75" hidden="false" customHeight="true" outlineLevel="0" collapsed="false">
      <c r="A209" s="361"/>
      <c r="B209" s="358"/>
      <c r="C209" s="363"/>
      <c r="D209" s="325"/>
      <c r="E209" s="87"/>
      <c r="F209" s="87"/>
      <c r="G209" s="87"/>
      <c r="H209" s="87"/>
      <c r="I209" s="87"/>
      <c r="J209" s="87"/>
      <c r="K209" s="87"/>
      <c r="L209" s="87"/>
      <c r="M209" s="360"/>
    </row>
    <row r="210" customFormat="false" ht="12.75" hidden="false" customHeight="true" outlineLevel="0" collapsed="false">
      <c r="A210" s="361"/>
      <c r="B210" s="358"/>
      <c r="C210" s="363"/>
      <c r="D210" s="325"/>
      <c r="E210" s="87"/>
      <c r="F210" s="87"/>
      <c r="G210" s="87"/>
      <c r="H210" s="87"/>
      <c r="I210" s="87"/>
      <c r="J210" s="87"/>
      <c r="K210" s="87"/>
      <c r="L210" s="87"/>
      <c r="M210" s="360"/>
    </row>
    <row r="211" customFormat="false" ht="12.75" hidden="false" customHeight="true" outlineLevel="0" collapsed="false">
      <c r="A211" s="361"/>
      <c r="B211" s="358"/>
      <c r="C211" s="363"/>
      <c r="D211" s="325"/>
      <c r="E211" s="87"/>
      <c r="F211" s="87"/>
      <c r="G211" s="87"/>
      <c r="H211" s="87"/>
      <c r="I211" s="87"/>
      <c r="J211" s="87"/>
      <c r="K211" s="87"/>
      <c r="L211" s="87"/>
      <c r="M211" s="360"/>
    </row>
    <row r="212" customFormat="false" ht="12.75" hidden="false" customHeight="true" outlineLevel="0" collapsed="false">
      <c r="A212" s="361"/>
      <c r="B212" s="358"/>
      <c r="C212" s="363"/>
      <c r="D212" s="325"/>
      <c r="E212" s="87"/>
      <c r="F212" s="87"/>
      <c r="G212" s="87"/>
      <c r="H212" s="87"/>
      <c r="I212" s="87"/>
      <c r="J212" s="87"/>
      <c r="K212" s="87"/>
      <c r="L212" s="87"/>
      <c r="M212" s="360"/>
    </row>
    <row r="213" customFormat="false" ht="12.75" hidden="false" customHeight="true" outlineLevel="0" collapsed="false">
      <c r="A213" s="361"/>
      <c r="B213" s="358"/>
      <c r="C213" s="363"/>
      <c r="D213" s="325"/>
      <c r="E213" s="87"/>
      <c r="F213" s="87"/>
      <c r="G213" s="87"/>
      <c r="H213" s="87"/>
      <c r="I213" s="87"/>
      <c r="J213" s="87"/>
      <c r="K213" s="87"/>
      <c r="L213" s="87"/>
      <c r="M213" s="360"/>
    </row>
    <row r="214" customFormat="false" ht="12.75" hidden="false" customHeight="true" outlineLevel="0" collapsed="false">
      <c r="A214" s="361"/>
      <c r="B214" s="358"/>
      <c r="C214" s="364"/>
      <c r="D214" s="325"/>
      <c r="E214" s="87"/>
      <c r="F214" s="87"/>
      <c r="G214" s="87"/>
      <c r="H214" s="87"/>
      <c r="I214" s="87"/>
      <c r="J214" s="87"/>
      <c r="K214" s="87"/>
      <c r="L214" s="338" t="s">
        <v>483</v>
      </c>
      <c r="M214" s="365" t="n">
        <f aca="false">SUM(M191:M213)</f>
        <v>0</v>
      </c>
    </row>
    <row r="215" customFormat="false" ht="12.75" hidden="false" customHeight="true" outlineLevel="0" collapsed="false">
      <c r="A215" s="366"/>
      <c r="B215" s="367"/>
      <c r="C215" s="341"/>
      <c r="D215" s="341"/>
      <c r="E215" s="341"/>
      <c r="F215" s="341"/>
      <c r="G215" s="341"/>
      <c r="H215" s="341"/>
      <c r="I215" s="341"/>
      <c r="J215" s="341"/>
      <c r="K215" s="341"/>
      <c r="L215" s="341"/>
      <c r="M215" s="342"/>
    </row>
    <row r="216" customFormat="false" ht="12.75" hidden="false" customHeight="true" outlineLevel="0" collapsed="false"/>
    <row r="217" customFormat="false" ht="12.75" hidden="false" customHeight="true" outlineLevel="0" collapsed="false"/>
    <row r="218" customFormat="false" ht="12.75" hidden="false" customHeight="true" outlineLevel="0" collapsed="false">
      <c r="A218" s="368" t="s">
        <v>484</v>
      </c>
      <c r="B218" s="369"/>
      <c r="C218" s="369"/>
      <c r="D218" s="369"/>
      <c r="E218" s="369"/>
      <c r="F218" s="370"/>
      <c r="G218" s="152"/>
      <c r="H218" s="152"/>
      <c r="I218" s="152"/>
      <c r="J218" s="152"/>
      <c r="K218" s="152"/>
      <c r="L218" s="152"/>
      <c r="M218" s="152"/>
      <c r="N218" s="152"/>
    </row>
    <row r="219" customFormat="false" ht="12.75" hidden="false" customHeight="true" outlineLevel="0" collapsed="false">
      <c r="A219" s="371" t="s">
        <v>480</v>
      </c>
      <c r="B219" s="372" t="s">
        <v>321</v>
      </c>
      <c r="C219" s="373" t="s">
        <v>481</v>
      </c>
      <c r="D219" s="374" t="s">
        <v>482</v>
      </c>
      <c r="E219" s="374"/>
      <c r="F219" s="375" t="s">
        <v>474</v>
      </c>
      <c r="G219" s="152"/>
      <c r="H219" s="152"/>
      <c r="I219" s="152"/>
      <c r="J219" s="152"/>
      <c r="K219" s="152"/>
      <c r="L219" s="152"/>
      <c r="M219" s="152"/>
      <c r="N219" s="152"/>
    </row>
    <row r="220" customFormat="false" ht="12.75" hidden="false" customHeight="true" outlineLevel="0" collapsed="false">
      <c r="A220" s="376"/>
      <c r="B220" s="358"/>
      <c r="C220" s="377"/>
      <c r="D220" s="87"/>
      <c r="E220" s="378"/>
      <c r="F220" s="379"/>
      <c r="G220" s="380"/>
      <c r="H220" s="380"/>
      <c r="I220" s="380"/>
      <c r="J220" s="380"/>
      <c r="K220" s="380"/>
      <c r="L220" s="380"/>
      <c r="M220" s="380"/>
      <c r="N220" s="380"/>
    </row>
    <row r="221" customFormat="false" ht="12.75" hidden="false" customHeight="true" outlineLevel="0" collapsed="false">
      <c r="A221" s="376"/>
      <c r="B221" s="358"/>
      <c r="C221" s="152"/>
      <c r="D221" s="381"/>
      <c r="E221" s="378"/>
      <c r="F221" s="382"/>
      <c r="G221" s="380"/>
      <c r="H221" s="380"/>
      <c r="I221" s="380"/>
      <c r="J221" s="380"/>
      <c r="K221" s="380"/>
      <c r="L221" s="380"/>
      <c r="M221" s="380"/>
      <c r="N221" s="380"/>
    </row>
    <row r="222" customFormat="false" ht="12.75" hidden="false" customHeight="true" outlineLevel="0" collapsed="false">
      <c r="A222" s="376"/>
      <c r="B222" s="358"/>
      <c r="C222" s="152"/>
      <c r="D222" s="381"/>
      <c r="E222" s="378"/>
      <c r="F222" s="383"/>
      <c r="G222" s="152"/>
      <c r="H222" s="152"/>
      <c r="I222" s="152"/>
      <c r="J222" s="152"/>
      <c r="K222" s="152"/>
      <c r="L222" s="152"/>
      <c r="M222" s="152"/>
      <c r="N222" s="152"/>
    </row>
    <row r="223" customFormat="false" ht="12.75" hidden="false" customHeight="true" outlineLevel="0" collapsed="false">
      <c r="A223" s="376"/>
      <c r="B223" s="358"/>
      <c r="C223" s="152"/>
      <c r="D223" s="381"/>
      <c r="E223" s="378"/>
      <c r="F223" s="383"/>
      <c r="G223" s="152"/>
      <c r="H223" s="152"/>
      <c r="I223" s="152"/>
      <c r="J223" s="152"/>
      <c r="K223" s="152"/>
      <c r="L223" s="152"/>
      <c r="M223" s="152"/>
      <c r="N223" s="152"/>
    </row>
    <row r="224" customFormat="false" ht="12.75" hidden="false" customHeight="true" outlineLevel="0" collapsed="false">
      <c r="A224" s="376"/>
      <c r="B224" s="358"/>
      <c r="C224" s="152"/>
      <c r="D224" s="381"/>
      <c r="E224" s="378"/>
      <c r="F224" s="383"/>
      <c r="G224" s="152"/>
      <c r="H224" s="152"/>
      <c r="I224" s="152"/>
      <c r="J224" s="152"/>
      <c r="K224" s="152"/>
      <c r="L224" s="152"/>
      <c r="M224" s="152"/>
      <c r="N224" s="152"/>
    </row>
    <row r="225" customFormat="false" ht="12.75" hidden="false" customHeight="true" outlineLevel="0" collapsed="false">
      <c r="A225" s="376"/>
      <c r="B225" s="358"/>
      <c r="C225" s="152"/>
      <c r="D225" s="381"/>
      <c r="E225" s="378"/>
      <c r="F225" s="383"/>
      <c r="G225" s="152"/>
      <c r="H225" s="152"/>
      <c r="I225" s="152"/>
      <c r="J225" s="152"/>
      <c r="K225" s="152"/>
      <c r="L225" s="152"/>
      <c r="M225" s="152"/>
      <c r="N225" s="152"/>
    </row>
    <row r="226" customFormat="false" ht="12.75" hidden="false" customHeight="true" outlineLevel="0" collapsed="false">
      <c r="A226" s="376"/>
      <c r="B226" s="358"/>
      <c r="C226" s="152"/>
      <c r="D226" s="381"/>
      <c r="E226" s="378"/>
      <c r="F226" s="383"/>
      <c r="G226" s="152"/>
      <c r="H226" s="152"/>
      <c r="I226" s="152"/>
      <c r="J226" s="152"/>
      <c r="K226" s="152"/>
      <c r="L226" s="152"/>
      <c r="M226" s="152"/>
      <c r="N226" s="152"/>
    </row>
    <row r="227" customFormat="false" ht="12.75" hidden="false" customHeight="true" outlineLevel="0" collapsed="false">
      <c r="A227" s="376"/>
      <c r="B227" s="358"/>
      <c r="C227" s="152"/>
      <c r="D227" s="381"/>
      <c r="E227" s="378"/>
      <c r="F227" s="383"/>
      <c r="G227" s="152"/>
      <c r="H227" s="152"/>
      <c r="I227" s="152"/>
      <c r="J227" s="152"/>
      <c r="K227" s="152"/>
      <c r="L227" s="152"/>
      <c r="M227" s="152"/>
      <c r="N227" s="152"/>
    </row>
    <row r="228" customFormat="false" ht="12.75" hidden="false" customHeight="true" outlineLevel="0" collapsed="false">
      <c r="A228" s="376"/>
      <c r="B228" s="358"/>
      <c r="C228" s="152"/>
      <c r="D228" s="381"/>
      <c r="E228" s="378"/>
      <c r="F228" s="383"/>
      <c r="G228" s="152"/>
      <c r="H228" s="152"/>
      <c r="I228" s="152"/>
      <c r="J228" s="152"/>
      <c r="K228" s="152"/>
      <c r="L228" s="152"/>
      <c r="M228" s="152"/>
      <c r="N228" s="152"/>
    </row>
    <row r="229" customFormat="false" ht="12.75" hidden="false" customHeight="true" outlineLevel="0" collapsed="false">
      <c r="A229" s="376"/>
      <c r="B229" s="358"/>
      <c r="C229" s="152"/>
      <c r="D229" s="381"/>
      <c r="E229" s="378"/>
      <c r="F229" s="383"/>
      <c r="G229" s="152"/>
      <c r="H229" s="152"/>
      <c r="I229" s="152"/>
      <c r="J229" s="152"/>
      <c r="K229" s="152"/>
      <c r="L229" s="152"/>
      <c r="M229" s="152"/>
      <c r="N229" s="152"/>
    </row>
    <row r="230" customFormat="false" ht="12.75" hidden="false" customHeight="true" outlineLevel="0" collapsed="false">
      <c r="A230" s="376"/>
      <c r="B230" s="358"/>
      <c r="C230" s="152"/>
      <c r="D230" s="381"/>
      <c r="E230" s="378"/>
      <c r="F230" s="383"/>
      <c r="G230" s="152"/>
      <c r="H230" s="152"/>
      <c r="I230" s="152"/>
      <c r="J230" s="152"/>
      <c r="K230" s="152"/>
      <c r="L230" s="152"/>
      <c r="M230" s="152"/>
      <c r="N230" s="152"/>
    </row>
    <row r="231" customFormat="false" ht="12.75" hidden="false" customHeight="true" outlineLevel="0" collapsed="false">
      <c r="A231" s="376"/>
      <c r="B231" s="358"/>
      <c r="C231" s="152"/>
      <c r="D231" s="381"/>
      <c r="E231" s="378"/>
      <c r="F231" s="383"/>
      <c r="G231" s="152"/>
      <c r="H231" s="152"/>
      <c r="I231" s="152"/>
      <c r="J231" s="152"/>
      <c r="K231" s="152"/>
      <c r="L231" s="152"/>
      <c r="M231" s="152"/>
      <c r="N231" s="152"/>
    </row>
    <row r="232" customFormat="false" ht="12.75" hidden="false" customHeight="true" outlineLevel="0" collapsed="false">
      <c r="A232" s="376"/>
      <c r="B232" s="358"/>
      <c r="C232" s="152"/>
      <c r="D232" s="381"/>
      <c r="E232" s="378"/>
      <c r="F232" s="383"/>
      <c r="G232" s="152"/>
      <c r="H232" s="152"/>
      <c r="I232" s="152"/>
      <c r="J232" s="152"/>
      <c r="K232" s="152"/>
      <c r="L232" s="152"/>
      <c r="M232" s="152"/>
      <c r="N232" s="152"/>
    </row>
    <row r="233" customFormat="false" ht="12.75" hidden="false" customHeight="true" outlineLevel="0" collapsed="false">
      <c r="A233" s="376"/>
      <c r="B233" s="358"/>
      <c r="C233" s="152"/>
      <c r="D233" s="381"/>
      <c r="E233" s="378"/>
      <c r="F233" s="383"/>
      <c r="G233" s="152"/>
      <c r="H233" s="152"/>
      <c r="I233" s="152"/>
      <c r="J233" s="152"/>
      <c r="K233" s="152"/>
      <c r="L233" s="152"/>
      <c r="M233" s="152"/>
      <c r="N233" s="152"/>
    </row>
    <row r="234" customFormat="false" ht="12.75" hidden="false" customHeight="true" outlineLevel="0" collapsed="false">
      <c r="A234" s="376"/>
      <c r="B234" s="358"/>
      <c r="C234" s="152"/>
      <c r="D234" s="381"/>
      <c r="E234" s="378"/>
      <c r="F234" s="383"/>
      <c r="G234" s="152"/>
      <c r="H234" s="152"/>
      <c r="I234" s="152"/>
      <c r="J234" s="152"/>
      <c r="K234" s="152"/>
      <c r="L234" s="152"/>
      <c r="M234" s="152"/>
      <c r="N234" s="152"/>
    </row>
    <row r="235" customFormat="false" ht="12.75" hidden="false" customHeight="true" outlineLevel="0" collapsed="false">
      <c r="A235" s="376"/>
      <c r="B235" s="358"/>
      <c r="C235" s="152"/>
      <c r="D235" s="381"/>
      <c r="E235" s="378"/>
      <c r="F235" s="383"/>
      <c r="G235" s="152"/>
      <c r="H235" s="152"/>
      <c r="I235" s="152"/>
      <c r="J235" s="152"/>
      <c r="K235" s="152"/>
      <c r="L235" s="152"/>
      <c r="M235" s="152"/>
      <c r="N235" s="152"/>
    </row>
    <row r="236" customFormat="false" ht="12.75" hidden="false" customHeight="true" outlineLevel="0" collapsed="false">
      <c r="A236" s="376"/>
      <c r="B236" s="358"/>
      <c r="C236" s="152"/>
      <c r="D236" s="381"/>
      <c r="E236" s="378"/>
      <c r="F236" s="383"/>
      <c r="G236" s="152"/>
      <c r="H236" s="152"/>
      <c r="I236" s="152"/>
      <c r="J236" s="152"/>
      <c r="K236" s="152"/>
      <c r="L236" s="152"/>
      <c r="M236" s="152"/>
      <c r="N236" s="152"/>
    </row>
    <row r="237" customFormat="false" ht="12.75" hidden="false" customHeight="true" outlineLevel="0" collapsed="false">
      <c r="A237" s="376"/>
      <c r="B237" s="358"/>
      <c r="C237" s="152"/>
      <c r="D237" s="381"/>
      <c r="E237" s="378"/>
      <c r="F237" s="383"/>
      <c r="G237" s="152"/>
      <c r="H237" s="152"/>
      <c r="I237" s="152"/>
      <c r="J237" s="152"/>
      <c r="K237" s="152"/>
      <c r="L237" s="152"/>
      <c r="M237" s="152"/>
      <c r="N237" s="152"/>
    </row>
    <row r="238" customFormat="false" ht="12.75" hidden="false" customHeight="true" outlineLevel="0" collapsed="false">
      <c r="A238" s="376"/>
      <c r="B238" s="358"/>
      <c r="C238" s="152"/>
      <c r="D238" s="152"/>
      <c r="E238" s="338" t="s">
        <v>485</v>
      </c>
      <c r="F238" s="384" t="n">
        <f aca="false">SUM(F219:F237)</f>
        <v>0</v>
      </c>
      <c r="G238" s="152"/>
      <c r="H238" s="152"/>
      <c r="I238" s="152"/>
      <c r="J238" s="152"/>
      <c r="K238" s="152"/>
      <c r="L238" s="152"/>
      <c r="M238" s="152"/>
      <c r="N238" s="152"/>
    </row>
    <row r="239" customFormat="false" ht="12.75" hidden="false" customHeight="true" outlineLevel="0" collapsed="false">
      <c r="A239" s="385"/>
      <c r="B239" s="386"/>
      <c r="C239" s="387"/>
      <c r="D239" s="387"/>
      <c r="E239" s="388"/>
      <c r="F239" s="389"/>
      <c r="G239" s="152"/>
      <c r="H239" s="152"/>
      <c r="I239" s="152"/>
      <c r="J239" s="152"/>
      <c r="K239" s="152"/>
      <c r="L239" s="152"/>
      <c r="M239" s="152"/>
      <c r="N239" s="152"/>
    </row>
    <row r="240" customFormat="false" ht="12.75" hidden="false" customHeight="true" outlineLevel="0" collapsed="false"/>
  </sheetData>
  <mergeCells count="11">
    <mergeCell ref="S6:T6"/>
    <mergeCell ref="K28:L28"/>
    <mergeCell ref="A41:B41"/>
    <mergeCell ref="AI42:AJ42"/>
    <mergeCell ref="A79:B79"/>
    <mergeCell ref="A121:B121"/>
    <mergeCell ref="B125:D125"/>
    <mergeCell ref="G125:K125"/>
    <mergeCell ref="B164:D164"/>
    <mergeCell ref="E190:L190"/>
    <mergeCell ref="D219:E219"/>
  </mergeCells>
  <printOptions headings="false" gridLines="false" gridLinesSet="true" horizontalCentered="true" verticalCentered="false"/>
  <pageMargins left="0.25" right="0.25" top="0.25" bottom="0.25" header="0.511811023622047" footer="0.25"/>
  <pageSetup paperSize="5" scale="100" fitToWidth="1" fitToHeight="1" pageOrder="downThenOver" orientation="landscape" blackAndWhite="false" draft="false" cellComments="none" horizontalDpi="300" verticalDpi="300" copies="1"/>
  <headerFooter differentFirst="false" differentOddEven="false">
    <oddHeader/>
    <oddFooter>&amp;L&amp;"Times New Roman,Italic"&amp;F/&amp;A  Prepared By: S. Mills (x3548)&amp;R&amp;"Times New Roman,Italic"&amp;D &amp;T</oddFooter>
  </headerFooter>
  <drawing r:id="rId1"/>
  <legacyDrawing r:id="rId2"/>
  <mc:AlternateContent xmlns:mc="http://schemas.openxmlformats.org/markup-compatibility/2006">
    <mc:Choice Requires="x14">
      <controls>
        <mc:AlternateContent xmlns:mc="http://schemas.openxmlformats.org/markup-compatibility/2006">
          <mc:Choice Requires="x14">
            <control shapeId="1001" r:id="rId3" name="Button 4">
              <controlPr defaultSize="0" print="false" autoFill="0" autoPict="0" macro="xls.Monthly Macro.SetupNewMonth">
                <anchor moveWithCells="true" sizeWithCells="false">
                  <from>
                    <xdr:col>4</xdr:col>
                    <xdr:colOff>0</xdr:colOff>
                    <xdr:row>0</xdr:row>
                    <xdr:rowOff>105120</xdr:rowOff>
                  </from>
                  <to>
                    <xdr:col>6</xdr:col>
                    <xdr:colOff>1037160</xdr:colOff>
                    <xdr:row>6</xdr:row>
                    <xdr:rowOff>37800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247"/>
  <sheetViews>
    <sheetView showFormulas="false" showGridLines="false" showRowColHeaders="true" showZeros="true" rightToLeft="false" tabSelected="false" showOutlineSymbols="true" defaultGridColor="true" view="normal" topLeftCell="A1" colorId="64" zoomScale="65" zoomScaleNormal="65" zoomScalePageLayoutView="100" workbookViewId="0">
      <pane xSplit="1" ySplit="5" topLeftCell="B57" activePane="bottomRight" state="frozen"/>
      <selection pane="topLeft" activeCell="A1" activeCellId="0" sqref="A1"/>
      <selection pane="topRight" activeCell="B1" activeCellId="0" sqref="B1"/>
      <selection pane="bottomLeft" activeCell="A57" activeCellId="0" sqref="A57"/>
      <selection pane="bottomRight" activeCell="Z47" activeCellId="0" sqref="Z47:Z73"/>
    </sheetView>
  </sheetViews>
  <sheetFormatPr defaultColWidth="9.13671875" defaultRowHeight="12.75" customHeight="true" zeroHeight="false" outlineLevelRow="0" outlineLevelCol="0"/>
  <cols>
    <col collapsed="false" customWidth="true" hidden="false" outlineLevel="0" max="1" min="1" style="140" width="41.7"/>
    <col collapsed="false" customWidth="true" hidden="false" outlineLevel="0" max="4" min="2" style="140" width="14.85"/>
    <col collapsed="false" customWidth="true" hidden="false" outlineLevel="0" max="5" min="5" style="140" width="17.28"/>
    <col collapsed="false" customWidth="true" hidden="false" outlineLevel="0" max="11" min="6" style="140" width="14.85"/>
    <col collapsed="false" customWidth="true" hidden="false" outlineLevel="0" max="12" min="12" style="140" width="15.28"/>
    <col collapsed="false" customWidth="true" hidden="false" outlineLevel="0" max="17" min="13" style="140" width="14.85"/>
    <col collapsed="false" customWidth="true" hidden="false" outlineLevel="0" max="18" min="18" style="140" width="15.56"/>
    <col collapsed="false" customWidth="true" hidden="false" outlineLevel="0" max="23" min="19" style="140" width="14.85"/>
    <col collapsed="false" customWidth="true" hidden="false" outlineLevel="0" max="24" min="24" style="140" width="15.41"/>
    <col collapsed="false" customWidth="true" hidden="false" outlineLevel="0" max="33" min="25" style="140" width="14.85"/>
    <col collapsed="false" customWidth="true" hidden="false" outlineLevel="0" max="34" min="34" style="140" width="2.7"/>
    <col collapsed="false" customWidth="true" hidden="false" outlineLevel="0" max="35" min="35" style="12" width="17.28"/>
    <col collapsed="false" customWidth="true" hidden="false" outlineLevel="0" max="36" min="36" style="281" width="16.13"/>
    <col collapsed="false" customWidth="true" hidden="false" outlineLevel="0" max="37" min="37" style="203" width="14.56"/>
    <col collapsed="false" customWidth="false" hidden="false" outlineLevel="0" max="38" min="38" style="390" width="9.14"/>
    <col collapsed="false" customWidth="true" hidden="false" outlineLevel="0" max="39" min="39" style="391" width="13.28"/>
    <col collapsed="false" customWidth="true" hidden="false" outlineLevel="0" max="40" min="40" style="140" width="11.56"/>
    <col collapsed="false" customWidth="true" hidden="false" outlineLevel="0" max="41" min="41" style="140" width="14.56"/>
    <col collapsed="false" customWidth="false" hidden="false" outlineLevel="0" max="257" min="42" style="140" width="9.14"/>
  </cols>
  <sheetData>
    <row r="1" customFormat="false" ht="12.75" hidden="false" customHeight="true" outlineLevel="0" collapsed="false">
      <c r="A1" s="142" t="n">
        <f aca="false">+M38</f>
        <v>0</v>
      </c>
      <c r="D1" s="8"/>
      <c r="E1" s="8"/>
      <c r="F1" s="8"/>
      <c r="G1" s="8"/>
      <c r="H1" s="8"/>
      <c r="I1" s="8"/>
      <c r="J1" s="8"/>
      <c r="K1" s="8"/>
      <c r="L1" s="8"/>
      <c r="M1" s="8"/>
      <c r="N1" s="8"/>
      <c r="O1" s="8"/>
    </row>
    <row r="2" customFormat="false" ht="12.75" hidden="false" customHeight="true" outlineLevel="0" collapsed="false">
      <c r="A2" s="183" t="s">
        <v>326</v>
      </c>
      <c r="B2" s="188"/>
      <c r="D2" s="8"/>
      <c r="E2" s="8"/>
      <c r="F2" s="8"/>
      <c r="G2" s="8"/>
      <c r="H2" s="8"/>
      <c r="I2" s="8"/>
      <c r="J2" s="8"/>
      <c r="K2" s="8"/>
      <c r="L2" s="8"/>
      <c r="M2" s="8"/>
      <c r="N2" s="8"/>
      <c r="O2" s="8"/>
    </row>
    <row r="3" customFormat="false" ht="12.75" hidden="false" customHeight="true" outlineLevel="0" collapsed="false">
      <c r="A3" s="187" t="s">
        <v>327</v>
      </c>
      <c r="B3" s="188" t="s">
        <v>328</v>
      </c>
      <c r="C3" s="189" t="s">
        <v>486</v>
      </c>
      <c r="D3" s="8"/>
      <c r="E3" s="8"/>
      <c r="F3" s="8"/>
      <c r="G3" s="8"/>
      <c r="H3" s="8"/>
      <c r="I3" s="8"/>
      <c r="J3" s="8"/>
      <c r="K3" s="8"/>
      <c r="L3" s="8"/>
      <c r="M3" s="8"/>
      <c r="N3" s="8"/>
      <c r="O3" s="8"/>
    </row>
    <row r="4" customFormat="false" ht="12.75" hidden="false" customHeight="true" outlineLevel="0" collapsed="false">
      <c r="A4" s="187" t="s">
        <v>330</v>
      </c>
      <c r="B4" s="392" t="n">
        <f aca="false">'Roll-1'!B4</f>
        <v>36982</v>
      </c>
      <c r="C4" s="0"/>
      <c r="D4" s="8"/>
      <c r="E4" s="8"/>
      <c r="F4" s="8"/>
      <c r="G4" s="8"/>
      <c r="H4" s="8"/>
      <c r="I4" s="8"/>
      <c r="J4" s="191" t="s">
        <v>331</v>
      </c>
      <c r="K4" s="8"/>
      <c r="L4" s="8"/>
      <c r="M4" s="8"/>
      <c r="N4" s="8"/>
      <c r="O4" s="8"/>
    </row>
    <row r="5" customFormat="false" ht="12.75" hidden="false" customHeight="true" outlineLevel="0" collapsed="false">
      <c r="A5" s="187" t="s">
        <v>332</v>
      </c>
      <c r="B5" s="393" t="n">
        <f aca="false">'Roll-1'!B5</f>
        <v>37005</v>
      </c>
      <c r="C5" s="0"/>
      <c r="J5" s="193" t="s">
        <v>333</v>
      </c>
      <c r="V5" s="87"/>
      <c r="W5" s="87"/>
      <c r="X5" s="87"/>
      <c r="Y5" s="87"/>
      <c r="Z5" s="87"/>
      <c r="AA5" s="87"/>
    </row>
    <row r="6" customFormat="false" ht="12.75" hidden="false" customHeight="true" outlineLevel="0" collapsed="false">
      <c r="A6" s="187" t="s">
        <v>334</v>
      </c>
      <c r="B6" s="194" t="n">
        <f aca="false">+Input!C4</f>
        <v>1114562</v>
      </c>
      <c r="C6" s="0"/>
      <c r="J6" s="193" t="s">
        <v>335</v>
      </c>
      <c r="K6" s="195" t="s">
        <v>336</v>
      </c>
      <c r="L6" s="196"/>
      <c r="M6" s="196"/>
      <c r="N6" s="196"/>
      <c r="O6" s="196"/>
      <c r="P6" s="196"/>
      <c r="Q6" s="196"/>
      <c r="R6" s="197"/>
      <c r="S6" s="22" t="s">
        <v>337</v>
      </c>
      <c r="T6" s="22"/>
      <c r="V6" s="195" t="s">
        <v>338</v>
      </c>
      <c r="W6" s="196"/>
      <c r="X6" s="196"/>
      <c r="Y6" s="196"/>
      <c r="Z6" s="196"/>
      <c r="AA6" s="197"/>
    </row>
    <row r="7" customFormat="false" ht="12.75" hidden="false" customHeight="true" outlineLevel="0" collapsed="false">
      <c r="B7" s="198"/>
      <c r="C7" s="0"/>
      <c r="D7" s="87"/>
      <c r="J7" s="193" t="s">
        <v>339</v>
      </c>
      <c r="K7" s="200"/>
      <c r="L7" s="201" t="s">
        <v>340</v>
      </c>
      <c r="M7" s="201" t="s">
        <v>340</v>
      </c>
      <c r="N7" s="201" t="s">
        <v>340</v>
      </c>
      <c r="O7" s="201" t="s">
        <v>340</v>
      </c>
      <c r="P7" s="201" t="s">
        <v>340</v>
      </c>
      <c r="Q7" s="201" t="s">
        <v>340</v>
      </c>
      <c r="R7" s="202" t="s">
        <v>174</v>
      </c>
      <c r="S7" s="203" t="s">
        <v>341</v>
      </c>
      <c r="T7" s="203" t="s">
        <v>342</v>
      </c>
      <c r="V7" s="204" t="s">
        <v>343</v>
      </c>
      <c r="W7" s="87"/>
      <c r="X7" s="87"/>
      <c r="Y7" s="87"/>
      <c r="Z7" s="87"/>
      <c r="AA7" s="118"/>
    </row>
    <row r="8" customFormat="false" ht="12.75" hidden="false" customHeight="true" outlineLevel="0" collapsed="false">
      <c r="A8" s="205" t="s">
        <v>344</v>
      </c>
      <c r="C8" s="0"/>
      <c r="D8" s="206"/>
      <c r="E8" s="207" t="s">
        <v>345</v>
      </c>
      <c r="G8" s="142" t="s">
        <v>346</v>
      </c>
      <c r="H8" s="142"/>
      <c r="J8" s="208" t="s">
        <v>347</v>
      </c>
      <c r="K8" s="209" t="s">
        <v>348</v>
      </c>
      <c r="L8" s="87"/>
      <c r="M8" s="87"/>
      <c r="N8" s="87"/>
      <c r="O8" s="87"/>
      <c r="P8" s="87"/>
      <c r="Q8" s="72"/>
      <c r="R8" s="118"/>
      <c r="V8" s="204" t="s">
        <v>349</v>
      </c>
      <c r="W8" s="87"/>
      <c r="X8" s="87"/>
      <c r="Y8" s="87"/>
      <c r="Z8" s="87"/>
      <c r="AA8" s="118"/>
    </row>
    <row r="9" customFormat="false" ht="12.75" hidden="false" customHeight="true" outlineLevel="0" collapsed="false">
      <c r="A9" s="140" t="s">
        <v>350</v>
      </c>
      <c r="C9" s="210"/>
      <c r="D9" s="211"/>
      <c r="E9" s="212" t="n">
        <f aca="false">+Input!C6</f>
        <v>94413651.9746</v>
      </c>
      <c r="F9" s="8" t="s">
        <v>351</v>
      </c>
      <c r="G9" s="140" t="s">
        <v>352</v>
      </c>
      <c r="I9" s="140" t="n">
        <f aca="false">M38</f>
        <v>0</v>
      </c>
      <c r="J9" s="213" t="n">
        <f aca="false">+Input!C27</f>
        <v>0</v>
      </c>
      <c r="K9" s="204" t="s">
        <v>353</v>
      </c>
      <c r="L9" s="150" t="n">
        <f aca="false">J9*10000</f>
        <v>0</v>
      </c>
      <c r="M9" s="150" t="n">
        <v>0</v>
      </c>
      <c r="N9" s="150" t="n">
        <v>0</v>
      </c>
      <c r="O9" s="150" t="n">
        <v>0</v>
      </c>
      <c r="P9" s="150" t="n">
        <v>0</v>
      </c>
      <c r="Q9" s="150" t="n">
        <v>0</v>
      </c>
      <c r="R9" s="214" t="n">
        <f aca="false">SUM(L9:Q9)</f>
        <v>0</v>
      </c>
      <c r="S9" s="215" t="n">
        <f aca="false">IF(R9&gt;=0,R9/1000000,0)</f>
        <v>0</v>
      </c>
      <c r="T9" s="215" t="n">
        <f aca="false">IF(R9&gt;=0,0,R9/1000000)</f>
        <v>0</v>
      </c>
      <c r="V9" s="204"/>
      <c r="W9" s="87"/>
      <c r="X9" s="87"/>
      <c r="Y9" s="87"/>
      <c r="Z9" s="87"/>
      <c r="AA9" s="118"/>
      <c r="AI9" s="394"/>
    </row>
    <row r="10" customFormat="false" ht="12.75" hidden="false" customHeight="true" outlineLevel="0" collapsed="false">
      <c r="A10" s="140" t="s">
        <v>354</v>
      </c>
      <c r="C10" s="87"/>
      <c r="D10" s="87"/>
      <c r="E10" s="212" t="n">
        <f aca="false">+Input!C7</f>
        <v>0</v>
      </c>
      <c r="F10" s="8" t="s">
        <v>351</v>
      </c>
      <c r="G10" s="140" t="s">
        <v>352</v>
      </c>
      <c r="J10" s="213" t="n">
        <f aca="false">+Input!C28</f>
        <v>0</v>
      </c>
      <c r="K10" s="204" t="s">
        <v>355</v>
      </c>
      <c r="L10" s="150" t="n">
        <f aca="false">J10*10000</f>
        <v>0</v>
      </c>
      <c r="M10" s="150" t="n">
        <v>0</v>
      </c>
      <c r="N10" s="150" t="n">
        <v>0</v>
      </c>
      <c r="O10" s="150" t="n">
        <v>0</v>
      </c>
      <c r="P10" s="150" t="n">
        <v>0</v>
      </c>
      <c r="Q10" s="150" t="n">
        <v>0</v>
      </c>
      <c r="R10" s="214" t="n">
        <f aca="false">SUM(L10:Q10)</f>
        <v>0</v>
      </c>
      <c r="S10" s="215" t="n">
        <f aca="false">IF(R10&gt;=0,R10/1000000,0)</f>
        <v>0</v>
      </c>
      <c r="T10" s="215" t="n">
        <f aca="false">IF(R10&gt;=0,0,R10/1000000)</f>
        <v>0</v>
      </c>
      <c r="V10" s="204" t="s">
        <v>356</v>
      </c>
      <c r="W10" s="87"/>
      <c r="X10" s="87"/>
      <c r="Y10" s="87"/>
      <c r="Z10" s="87"/>
      <c r="AA10" s="118"/>
    </row>
    <row r="11" customFormat="false" ht="12.75" hidden="false" customHeight="true" outlineLevel="0" collapsed="false">
      <c r="A11" s="140" t="s">
        <v>357</v>
      </c>
      <c r="E11" s="216" t="n">
        <v>0</v>
      </c>
      <c r="F11" s="8" t="s">
        <v>351</v>
      </c>
      <c r="G11" s="140" t="s">
        <v>358</v>
      </c>
      <c r="J11" s="213" t="n">
        <f aca="false">+Input!C29</f>
        <v>0</v>
      </c>
      <c r="K11" s="204" t="s">
        <v>359</v>
      </c>
      <c r="L11" s="150" t="n">
        <v>0</v>
      </c>
      <c r="M11" s="150" t="n">
        <v>0</v>
      </c>
      <c r="N11" s="150" t="n">
        <v>0</v>
      </c>
      <c r="O11" s="150" t="n">
        <v>0</v>
      </c>
      <c r="P11" s="150" t="n">
        <v>0</v>
      </c>
      <c r="Q11" s="150" t="n">
        <v>0</v>
      </c>
      <c r="R11" s="214" t="n">
        <f aca="false">SUM(L11:Q11)</f>
        <v>0</v>
      </c>
      <c r="S11" s="215" t="n">
        <f aca="false">IF(R11&gt;=0,R11/1000000,0)</f>
        <v>0</v>
      </c>
      <c r="T11" s="215" t="n">
        <f aca="false">IF(R11&gt;=0,0,R11/1000000)</f>
        <v>0</v>
      </c>
      <c r="V11" s="204" t="s">
        <v>360</v>
      </c>
      <c r="W11" s="87"/>
      <c r="X11" s="87"/>
      <c r="Y11" s="87"/>
      <c r="Z11" s="87"/>
      <c r="AA11" s="118"/>
    </row>
    <row r="12" customFormat="false" ht="12.75" hidden="false" customHeight="true" outlineLevel="0" collapsed="false">
      <c r="A12" s="140" t="s">
        <v>361</v>
      </c>
      <c r="E12" s="216" t="n">
        <v>0</v>
      </c>
      <c r="F12" s="8" t="s">
        <v>351</v>
      </c>
      <c r="G12" s="140" t="s">
        <v>362</v>
      </c>
      <c r="J12" s="213" t="n">
        <f aca="false">+Input!C30</f>
        <v>0</v>
      </c>
      <c r="K12" s="204" t="s">
        <v>363</v>
      </c>
      <c r="L12" s="150" t="n">
        <v>0</v>
      </c>
      <c r="M12" s="150" t="n">
        <v>0</v>
      </c>
      <c r="N12" s="150" t="n">
        <v>0</v>
      </c>
      <c r="O12" s="150" t="n">
        <v>0</v>
      </c>
      <c r="P12" s="150" t="n">
        <v>0</v>
      </c>
      <c r="Q12" s="150" t="n">
        <v>0</v>
      </c>
      <c r="R12" s="214" t="n">
        <f aca="false">SUM(L12:Q12)</f>
        <v>0</v>
      </c>
      <c r="S12" s="215" t="n">
        <f aca="false">IF(R12&gt;=0,R12/1000000,0)</f>
        <v>0</v>
      </c>
      <c r="T12" s="215" t="n">
        <f aca="false">IF(R12&gt;=0,0,R12/1000000)</f>
        <v>0</v>
      </c>
      <c r="V12" s="204"/>
      <c r="W12" s="87"/>
      <c r="X12" s="87"/>
      <c r="Y12" s="87"/>
      <c r="Z12" s="87"/>
      <c r="AA12" s="118"/>
      <c r="AK12" s="395"/>
    </row>
    <row r="13" customFormat="false" ht="12.75" hidden="false" customHeight="true" outlineLevel="0" collapsed="false">
      <c r="A13" s="140" t="s">
        <v>364</v>
      </c>
      <c r="E13" s="216" t="n">
        <v>0</v>
      </c>
      <c r="F13" s="8" t="s">
        <v>351</v>
      </c>
      <c r="J13" s="208" t="s">
        <v>333</v>
      </c>
      <c r="K13" s="204"/>
      <c r="L13" s="87"/>
      <c r="M13" s="87"/>
      <c r="N13" s="87"/>
      <c r="O13" s="87"/>
      <c r="P13" s="87"/>
      <c r="Q13" s="87"/>
      <c r="R13" s="118"/>
      <c r="S13" s="217"/>
      <c r="T13" s="217"/>
      <c r="V13" s="204" t="s">
        <v>365</v>
      </c>
      <c r="W13" s="87"/>
      <c r="X13" s="87"/>
      <c r="Y13" s="22" t="s">
        <v>366</v>
      </c>
      <c r="Z13" s="87"/>
      <c r="AA13" s="118"/>
      <c r="AK13" s="395"/>
    </row>
    <row r="14" customFormat="false" ht="12.75" hidden="false" customHeight="true" outlineLevel="0" collapsed="false">
      <c r="A14" s="140" t="s">
        <v>367</v>
      </c>
      <c r="E14" s="218" t="n">
        <f aca="false">+E166</f>
        <v>0</v>
      </c>
      <c r="F14" s="140" t="s">
        <v>368</v>
      </c>
      <c r="J14" s="208" t="s">
        <v>369</v>
      </c>
      <c r="K14" s="204" t="s">
        <v>370</v>
      </c>
      <c r="L14" s="219" t="n">
        <f aca="false">SUM(L9:L13)/1000000</f>
        <v>0</v>
      </c>
      <c r="M14" s="219" t="n">
        <f aca="false">SUM(M9:M13)/1000000</f>
        <v>0</v>
      </c>
      <c r="N14" s="219" t="n">
        <f aca="false">SUM(N9:N13)/1000000</f>
        <v>0</v>
      </c>
      <c r="O14" s="219" t="n">
        <f aca="false">SUM(O9:O13)/1000000</f>
        <v>0</v>
      </c>
      <c r="P14" s="219" t="n">
        <f aca="false">SUM(P9:P13)/1000000</f>
        <v>0</v>
      </c>
      <c r="Q14" s="219" t="n">
        <f aca="false">SUM(Q9:Q13)/1000000</f>
        <v>0</v>
      </c>
      <c r="R14" s="220" t="n">
        <f aca="false">SUM(R9:R12)/1000000</f>
        <v>0</v>
      </c>
      <c r="S14" s="219" t="n">
        <f aca="false">SUM(S9:S13)</f>
        <v>0</v>
      </c>
      <c r="T14" s="219" t="n">
        <f aca="false">SUM(T9:T13)</f>
        <v>0</v>
      </c>
      <c r="V14" s="204"/>
      <c r="W14" s="87"/>
      <c r="X14" s="87"/>
      <c r="Y14" s="22" t="s">
        <v>371</v>
      </c>
      <c r="Z14" s="87"/>
      <c r="AA14" s="118"/>
    </row>
    <row r="15" customFormat="false" ht="12.75" hidden="false" customHeight="true" outlineLevel="0" collapsed="false">
      <c r="A15" s="140" t="s">
        <v>372</v>
      </c>
      <c r="E15" s="218" t="n">
        <f aca="false">+L166</f>
        <v>0</v>
      </c>
      <c r="F15" s="140" t="s">
        <v>368</v>
      </c>
      <c r="J15" s="208" t="s">
        <v>347</v>
      </c>
      <c r="K15" s="204" t="s">
        <v>373</v>
      </c>
      <c r="L15" s="40" t="n">
        <v>0.011</v>
      </c>
      <c r="M15" s="40" t="n">
        <v>0</v>
      </c>
      <c r="N15" s="40" t="n">
        <v>0</v>
      </c>
      <c r="O15" s="40" t="n">
        <v>0</v>
      </c>
      <c r="P15" s="40" t="n">
        <v>0</v>
      </c>
      <c r="Q15" s="40" t="n">
        <v>0</v>
      </c>
      <c r="R15" s="221" t="n">
        <f aca="false">IF(R16=0,0,R17/R16)</f>
        <v>0.011</v>
      </c>
      <c r="S15" s="222" t="str">
        <f aca="false">IF(SUM(S14:T14)-R14=0,"-",SUM(S14:T14)-R14)</f>
        <v>-</v>
      </c>
      <c r="T15" s="217"/>
      <c r="V15" s="204"/>
      <c r="W15" s="22" t="s">
        <v>374</v>
      </c>
      <c r="X15" s="22" t="s">
        <v>375</v>
      </c>
      <c r="Y15" s="28" t="s">
        <v>376</v>
      </c>
      <c r="Z15" s="87"/>
      <c r="AA15" s="118"/>
    </row>
    <row r="16" customFormat="false" ht="12.75" hidden="false" customHeight="true" outlineLevel="0" collapsed="false">
      <c r="A16" s="140" t="s">
        <v>377</v>
      </c>
      <c r="C16" s="87"/>
      <c r="D16" s="87"/>
      <c r="E16" s="218" t="n">
        <f aca="false">+E192</f>
        <v>0</v>
      </c>
      <c r="F16" s="140" t="s">
        <v>368</v>
      </c>
      <c r="I16" s="223"/>
      <c r="J16" s="213" t="n">
        <f aca="false">+Input!C32</f>
        <v>-419.83681715</v>
      </c>
      <c r="K16" s="204" t="s">
        <v>378</v>
      </c>
      <c r="L16" s="224" t="n">
        <f aca="false">J16/100</f>
        <v>-4.1983681715</v>
      </c>
      <c r="M16" s="224" t="n">
        <v>0</v>
      </c>
      <c r="N16" s="224" t="n">
        <v>0</v>
      </c>
      <c r="O16" s="224" t="n">
        <v>0</v>
      </c>
      <c r="P16" s="224" t="n">
        <v>0</v>
      </c>
      <c r="Q16" s="224" t="n">
        <v>0</v>
      </c>
      <c r="R16" s="396" t="n">
        <f aca="false">SUM(L16:Q16)</f>
        <v>-4.1983681715</v>
      </c>
      <c r="S16" s="226"/>
      <c r="T16" s="217"/>
      <c r="U16" s="87"/>
      <c r="V16" s="204" t="s">
        <v>379</v>
      </c>
      <c r="W16" s="87" t="n">
        <v>0</v>
      </c>
      <c r="X16" s="87" t="n">
        <v>0</v>
      </c>
      <c r="Y16" s="87" t="n">
        <f aca="false">(X16-W16)/1000000</f>
        <v>0</v>
      </c>
      <c r="Z16" s="87"/>
      <c r="AA16" s="118"/>
      <c r="AB16" s="87"/>
      <c r="AC16" s="87"/>
      <c r="AD16" s="87"/>
      <c r="AE16" s="87"/>
      <c r="AF16" s="87"/>
      <c r="AG16" s="87"/>
      <c r="AH16" s="87"/>
      <c r="AI16" s="397"/>
      <c r="AJ16" s="291"/>
      <c r="AK16" s="22"/>
    </row>
    <row r="17" customFormat="false" ht="12.75" hidden="false" customHeight="true" outlineLevel="0" collapsed="false">
      <c r="C17" s="199"/>
      <c r="D17" s="199"/>
      <c r="E17" s="218"/>
      <c r="I17" s="223"/>
      <c r="J17" s="223"/>
      <c r="K17" s="227"/>
      <c r="L17" s="228" t="n">
        <f aca="false">SUM(L15*L16)</f>
        <v>-0.0461820498865</v>
      </c>
      <c r="M17" s="228" t="n">
        <f aca="false">SUM(M15*M16)</f>
        <v>0</v>
      </c>
      <c r="N17" s="228" t="n">
        <f aca="false">SUM(N15*N16)</f>
        <v>0</v>
      </c>
      <c r="O17" s="228" t="n">
        <f aca="false">SUM(O15*O16)</f>
        <v>0</v>
      </c>
      <c r="P17" s="228" t="n">
        <f aca="false">SUM(P15*P16)</f>
        <v>0</v>
      </c>
      <c r="Q17" s="228" t="n">
        <f aca="false">SUM(Q15*Q16)</f>
        <v>0</v>
      </c>
      <c r="R17" s="229" t="n">
        <f aca="false">SUM(L17:Q17)</f>
        <v>-0.0461820498865</v>
      </c>
      <c r="S17" s="0"/>
      <c r="T17" s="0"/>
      <c r="U17" s="87"/>
      <c r="V17" s="204" t="s">
        <v>380</v>
      </c>
      <c r="W17" s="87" t="n">
        <v>0</v>
      </c>
      <c r="X17" s="87" t="n">
        <v>0</v>
      </c>
      <c r="Y17" s="87" t="n">
        <f aca="false">(X17-W17)/1000000</f>
        <v>0</v>
      </c>
      <c r="Z17" s="87"/>
      <c r="AA17" s="118"/>
      <c r="AB17" s="87"/>
      <c r="AC17" s="87"/>
      <c r="AD17" s="87"/>
      <c r="AE17" s="87"/>
      <c r="AF17" s="87"/>
      <c r="AG17" s="87"/>
      <c r="AH17" s="87"/>
      <c r="AI17" s="397"/>
      <c r="AJ17" s="291"/>
      <c r="AK17" s="22"/>
    </row>
    <row r="18" customFormat="false" ht="12.75" hidden="false" customHeight="true" outlineLevel="0" collapsed="false">
      <c r="E18" s="218"/>
      <c r="I18" s="223"/>
      <c r="J18" s="223"/>
      <c r="K18" s="209" t="s">
        <v>381</v>
      </c>
      <c r="L18" s="87"/>
      <c r="M18" s="87"/>
      <c r="N18" s="87"/>
      <c r="O18" s="87"/>
      <c r="P18" s="87"/>
      <c r="Q18" s="72"/>
      <c r="R18" s="118"/>
      <c r="S18" s="215"/>
      <c r="T18" s="215"/>
      <c r="U18" s="87"/>
      <c r="V18" s="204" t="s">
        <v>382</v>
      </c>
      <c r="W18" s="87" t="n">
        <f aca="false">W16+W17</f>
        <v>0</v>
      </c>
      <c r="X18" s="87" t="n">
        <f aca="false">X16+X17</f>
        <v>0</v>
      </c>
      <c r="Y18" s="87" t="n">
        <f aca="false">Y16+Y17</f>
        <v>0</v>
      </c>
      <c r="Z18" s="87"/>
      <c r="AA18" s="118"/>
      <c r="AB18" s="87"/>
      <c r="AC18" s="87"/>
      <c r="AD18" s="87"/>
      <c r="AE18" s="87"/>
      <c r="AF18" s="87"/>
      <c r="AG18" s="87"/>
      <c r="AH18" s="87"/>
      <c r="AI18" s="397"/>
      <c r="AJ18" s="291"/>
      <c r="AK18" s="22"/>
    </row>
    <row r="19" customFormat="false" ht="12.75" hidden="false" customHeight="true" outlineLevel="0" collapsed="false">
      <c r="A19" s="142" t="s">
        <v>186</v>
      </c>
      <c r="E19" s="230" t="n">
        <f aca="false">SUM(E9:E16)</f>
        <v>94413651.9746</v>
      </c>
      <c r="I19" s="87"/>
      <c r="J19" s="87"/>
      <c r="K19" s="204" t="s">
        <v>353</v>
      </c>
      <c r="L19" s="150" t="n">
        <v>0</v>
      </c>
      <c r="M19" s="150" t="n">
        <v>0</v>
      </c>
      <c r="N19" s="150" t="n">
        <v>0</v>
      </c>
      <c r="O19" s="150" t="n">
        <v>0</v>
      </c>
      <c r="P19" s="150" t="n">
        <v>0</v>
      </c>
      <c r="Q19" s="150" t="n">
        <v>0</v>
      </c>
      <c r="R19" s="214" t="n">
        <f aca="false">SUM(L19:Q19)</f>
        <v>0</v>
      </c>
      <c r="S19" s="215" t="n">
        <f aca="false">IF(R19&gt;=0,R19/1000000,0)</f>
        <v>0</v>
      </c>
      <c r="T19" s="215" t="n">
        <f aca="false">IF(R19&gt;=0,0,R19/1000000)</f>
        <v>0</v>
      </c>
      <c r="U19" s="87"/>
      <c r="V19" s="204"/>
      <c r="W19" s="87"/>
      <c r="X19" s="87"/>
      <c r="Y19" s="87"/>
      <c r="Z19" s="87"/>
      <c r="AA19" s="118"/>
      <c r="AB19" s="87"/>
      <c r="AC19" s="87"/>
      <c r="AD19" s="87"/>
      <c r="AE19" s="87"/>
      <c r="AF19" s="87"/>
      <c r="AG19" s="87"/>
      <c r="AH19" s="87"/>
      <c r="AI19" s="394"/>
      <c r="AJ19" s="291"/>
      <c r="AK19" s="22"/>
    </row>
    <row r="20" customFormat="false" ht="12.75" hidden="false" customHeight="true" outlineLevel="0" collapsed="false">
      <c r="I20" s="87"/>
      <c r="J20" s="87"/>
      <c r="K20" s="204" t="s">
        <v>355</v>
      </c>
      <c r="L20" s="150" t="n">
        <v>0</v>
      </c>
      <c r="M20" s="150" t="n">
        <v>0</v>
      </c>
      <c r="N20" s="150" t="n">
        <v>0</v>
      </c>
      <c r="O20" s="150" t="n">
        <v>0</v>
      </c>
      <c r="P20" s="150" t="n">
        <v>0</v>
      </c>
      <c r="Q20" s="150" t="n">
        <v>0</v>
      </c>
      <c r="R20" s="214" t="n">
        <f aca="false">SUM(L20:Q20)</f>
        <v>0</v>
      </c>
      <c r="S20" s="215" t="n">
        <f aca="false">IF(R20&gt;=0,R20/1000000,0)</f>
        <v>0</v>
      </c>
      <c r="T20" s="215" t="n">
        <f aca="false">IF(R20&gt;=0,0,R20/1000000)</f>
        <v>0</v>
      </c>
      <c r="U20" s="87"/>
      <c r="V20" s="204" t="s">
        <v>383</v>
      </c>
      <c r="W20" s="87"/>
      <c r="X20" s="87"/>
      <c r="Y20" s="87"/>
      <c r="Z20" s="87" t="n">
        <f aca="false">SUM(E19)</f>
        <v>94413651.9746</v>
      </c>
      <c r="AA20" s="118"/>
      <c r="AB20" s="87"/>
      <c r="AC20" s="87"/>
      <c r="AD20" s="87"/>
      <c r="AE20" s="87"/>
      <c r="AF20" s="87"/>
      <c r="AG20" s="87"/>
      <c r="AH20" s="87"/>
      <c r="AI20" s="394"/>
      <c r="AJ20" s="291"/>
      <c r="AK20" s="22"/>
    </row>
    <row r="21" customFormat="false" ht="12.75" hidden="false" customHeight="true" outlineLevel="0" collapsed="false">
      <c r="A21" s="205" t="s">
        <v>384</v>
      </c>
      <c r="I21" s="87"/>
      <c r="J21" s="87"/>
      <c r="K21" s="204" t="s">
        <v>359</v>
      </c>
      <c r="L21" s="150" t="n">
        <v>0</v>
      </c>
      <c r="M21" s="150" t="n">
        <v>0</v>
      </c>
      <c r="N21" s="150" t="n">
        <v>0</v>
      </c>
      <c r="O21" s="150" t="n">
        <v>0</v>
      </c>
      <c r="P21" s="150" t="n">
        <v>0</v>
      </c>
      <c r="Q21" s="150" t="n">
        <v>0</v>
      </c>
      <c r="R21" s="214" t="n">
        <f aca="false">SUM(L21:Q21)</f>
        <v>0</v>
      </c>
      <c r="S21" s="215" t="n">
        <f aca="false">IF(R21&gt;=0,R21/1000000,0)</f>
        <v>0</v>
      </c>
      <c r="T21" s="215" t="n">
        <f aca="false">IF(R21&gt;=0,0,R21/1000000)</f>
        <v>0</v>
      </c>
      <c r="U21" s="72"/>
      <c r="V21" s="231"/>
      <c r="W21" s="232"/>
      <c r="X21" s="232"/>
      <c r="Y21" s="232"/>
      <c r="Z21" s="232"/>
      <c r="AA21" s="233"/>
      <c r="AB21" s="72"/>
      <c r="AC21" s="72"/>
      <c r="AD21" s="72"/>
      <c r="AE21" s="72"/>
      <c r="AF21" s="72"/>
      <c r="AG21" s="72"/>
      <c r="AH21" s="72"/>
      <c r="AI21" s="398"/>
      <c r="AJ21" s="291"/>
      <c r="AK21" s="22"/>
    </row>
    <row r="22" customFormat="false" ht="12.75" hidden="false" customHeight="true" outlineLevel="0" collapsed="false">
      <c r="A22" s="140" t="s">
        <v>385</v>
      </c>
      <c r="E22" s="234" t="n">
        <v>0</v>
      </c>
      <c r="F22" s="8" t="s">
        <v>351</v>
      </c>
      <c r="G22" s="87"/>
      <c r="I22" s="87"/>
      <c r="J22" s="87"/>
      <c r="K22" s="204" t="s">
        <v>363</v>
      </c>
      <c r="L22" s="150" t="n">
        <v>0</v>
      </c>
      <c r="M22" s="150" t="n">
        <v>0</v>
      </c>
      <c r="N22" s="150" t="n">
        <v>0</v>
      </c>
      <c r="O22" s="150" t="n">
        <v>0</v>
      </c>
      <c r="P22" s="150" t="n">
        <v>0</v>
      </c>
      <c r="Q22" s="150" t="n">
        <v>0</v>
      </c>
      <c r="R22" s="214" t="n">
        <f aca="false">SUM(L22:Q22)</f>
        <v>0</v>
      </c>
      <c r="S22" s="215" t="n">
        <f aca="false">IF(R22&gt;=0,R22/1000000,0)</f>
        <v>0</v>
      </c>
      <c r="T22" s="215" t="n">
        <f aca="false">IF(R22&gt;=0,0,R22/1000000)</f>
        <v>0</v>
      </c>
      <c r="U22" s="87"/>
      <c r="V22" s="87"/>
      <c r="W22" s="87"/>
      <c r="X22" s="87"/>
      <c r="Y22" s="87"/>
      <c r="Z22" s="87"/>
      <c r="AA22" s="87"/>
      <c r="AB22" s="87"/>
      <c r="AC22" s="87"/>
      <c r="AD22" s="87"/>
      <c r="AE22" s="87"/>
      <c r="AF22" s="87"/>
      <c r="AG22" s="87"/>
      <c r="AH22" s="87"/>
      <c r="AI22" s="398"/>
      <c r="AJ22" s="291"/>
      <c r="AK22" s="22"/>
    </row>
    <row r="23" customFormat="false" ht="12.75" hidden="false" customHeight="true" outlineLevel="0" collapsed="false">
      <c r="A23" s="140" t="s">
        <v>386</v>
      </c>
      <c r="E23" s="216" t="n">
        <f aca="false">B63</f>
        <v>0</v>
      </c>
      <c r="F23" s="8" t="s">
        <v>351</v>
      </c>
      <c r="G23" s="87"/>
      <c r="I23" s="87"/>
      <c r="J23" s="87"/>
      <c r="K23" s="204"/>
      <c r="L23" s="87"/>
      <c r="M23" s="87"/>
      <c r="N23" s="87"/>
      <c r="O23" s="87"/>
      <c r="P23" s="87"/>
      <c r="Q23" s="87"/>
      <c r="R23" s="118"/>
      <c r="S23" s="217"/>
      <c r="T23" s="217"/>
      <c r="U23" s="87"/>
      <c r="V23" s="87"/>
      <c r="W23" s="87"/>
      <c r="X23" s="87"/>
      <c r="Y23" s="87"/>
      <c r="Z23" s="87"/>
      <c r="AA23" s="87"/>
      <c r="AB23" s="87"/>
      <c r="AC23" s="87"/>
      <c r="AD23" s="87"/>
      <c r="AE23" s="87"/>
      <c r="AF23" s="87"/>
      <c r="AG23" s="87"/>
      <c r="AH23" s="87"/>
      <c r="AI23" s="398"/>
      <c r="AJ23" s="291"/>
      <c r="AK23" s="22"/>
    </row>
    <row r="24" customFormat="false" ht="12.75" hidden="false" customHeight="true" outlineLevel="0" collapsed="false">
      <c r="A24" s="140" t="s">
        <v>387</v>
      </c>
      <c r="E24" s="235" t="n">
        <f aca="false">E22+E23</f>
        <v>0</v>
      </c>
      <c r="F24" s="140" t="s">
        <v>368</v>
      </c>
      <c r="I24" s="87"/>
      <c r="J24" s="87"/>
      <c r="K24" s="204" t="s">
        <v>370</v>
      </c>
      <c r="L24" s="219" t="n">
        <f aca="false">SUM(L19:L23)/1000000</f>
        <v>0</v>
      </c>
      <c r="M24" s="219" t="n">
        <f aca="false">SUM(M19:M23)/1000000</f>
        <v>0</v>
      </c>
      <c r="N24" s="219" t="n">
        <f aca="false">SUM(N19:N23)/1000000</f>
        <v>0</v>
      </c>
      <c r="O24" s="219" t="n">
        <f aca="false">SUM(O19:O23)/1000000</f>
        <v>0</v>
      </c>
      <c r="P24" s="219" t="n">
        <f aca="false">SUM(P19:P23)/1000000</f>
        <v>0</v>
      </c>
      <c r="Q24" s="219" t="n">
        <f aca="false">SUM(Q19:Q23)/1000000</f>
        <v>0</v>
      </c>
      <c r="R24" s="220" t="n">
        <f aca="false">SUM(R19:R22)/1000000</f>
        <v>0</v>
      </c>
      <c r="S24" s="219" t="n">
        <f aca="false">SUM(S19:S23)</f>
        <v>0</v>
      </c>
      <c r="T24" s="219" t="n">
        <f aca="false">SUM(T19:T23)</f>
        <v>0</v>
      </c>
      <c r="U24" s="72"/>
      <c r="V24" s="72"/>
      <c r="W24" s="72"/>
      <c r="X24" s="72"/>
      <c r="Y24" s="72"/>
      <c r="Z24" s="72"/>
      <c r="AA24" s="72"/>
      <c r="AB24" s="72"/>
      <c r="AC24" s="72"/>
      <c r="AD24" s="72"/>
      <c r="AE24" s="72"/>
      <c r="AF24" s="72"/>
      <c r="AG24" s="72"/>
      <c r="AH24" s="72"/>
      <c r="AI24" s="398"/>
      <c r="AJ24" s="291"/>
      <c r="AK24" s="22"/>
    </row>
    <row r="25" customFormat="false" ht="12.75" hidden="false" customHeight="true" outlineLevel="0" collapsed="false">
      <c r="A25" s="140" t="s">
        <v>388</v>
      </c>
      <c r="E25" s="218" t="n">
        <f aca="false">-M221</f>
        <v>-0</v>
      </c>
      <c r="I25" s="87"/>
      <c r="J25" s="87"/>
      <c r="K25" s="231"/>
      <c r="L25" s="232"/>
      <c r="M25" s="232"/>
      <c r="N25" s="232"/>
      <c r="O25" s="232"/>
      <c r="P25" s="232"/>
      <c r="Q25" s="232"/>
      <c r="R25" s="233"/>
      <c r="S25" s="72"/>
      <c r="T25" s="72"/>
      <c r="U25" s="87"/>
      <c r="V25" s="87"/>
      <c r="W25" s="87"/>
      <c r="X25" s="87"/>
      <c r="Y25" s="87"/>
      <c r="Z25" s="87"/>
      <c r="AA25" s="87"/>
      <c r="AB25" s="87"/>
      <c r="AC25" s="87"/>
      <c r="AD25" s="87"/>
      <c r="AE25" s="87"/>
      <c r="AF25" s="87"/>
      <c r="AG25" s="87"/>
      <c r="AH25" s="87"/>
      <c r="AI25" s="398"/>
      <c r="AJ25" s="291"/>
      <c r="AK25" s="22"/>
    </row>
    <row r="26" customFormat="false" ht="12.75" hidden="false" customHeight="true" outlineLevel="0" collapsed="false">
      <c r="A26" s="142" t="s">
        <v>389</v>
      </c>
      <c r="E26" s="236" t="n">
        <f aca="false">E24+E25</f>
        <v>0</v>
      </c>
      <c r="I26" s="87"/>
      <c r="J26" s="87"/>
      <c r="K26" s="8"/>
      <c r="L26" s="8"/>
      <c r="M26" s="8"/>
      <c r="N26" s="8"/>
      <c r="O26" s="8"/>
      <c r="P26" s="8"/>
      <c r="Q26" s="8"/>
      <c r="R26" s="8"/>
      <c r="S26" s="87"/>
      <c r="T26" s="87"/>
      <c r="U26" s="87"/>
      <c r="V26" s="87"/>
      <c r="W26" s="87"/>
      <c r="X26" s="87"/>
      <c r="Y26" s="87"/>
      <c r="Z26" s="87"/>
      <c r="AA26" s="87"/>
      <c r="AB26" s="87"/>
      <c r="AC26" s="87"/>
      <c r="AD26" s="87"/>
      <c r="AE26" s="87"/>
      <c r="AF26" s="87"/>
      <c r="AG26" s="87"/>
      <c r="AH26" s="87"/>
      <c r="AI26" s="398"/>
      <c r="AJ26" s="291"/>
      <c r="AK26" s="22"/>
    </row>
    <row r="27" customFormat="false" ht="12.75" hidden="false" customHeight="true" outlineLevel="0" collapsed="false">
      <c r="G27" s="87"/>
      <c r="I27" s="87"/>
      <c r="J27" s="87"/>
      <c r="K27" s="237"/>
      <c r="L27" s="196"/>
      <c r="M27" s="196"/>
      <c r="N27" s="196"/>
      <c r="O27" s="196"/>
      <c r="P27" s="196"/>
      <c r="Q27" s="238"/>
      <c r="R27" s="239"/>
      <c r="S27" s="87"/>
      <c r="T27" s="87"/>
      <c r="U27" s="87"/>
      <c r="V27" s="87"/>
      <c r="W27" s="87"/>
      <c r="X27" s="87"/>
      <c r="Y27" s="87"/>
      <c r="Z27" s="87"/>
      <c r="AA27" s="87"/>
      <c r="AB27" s="87"/>
      <c r="AC27" s="87"/>
      <c r="AD27" s="87"/>
      <c r="AE27" s="87"/>
      <c r="AF27" s="87"/>
      <c r="AG27" s="87"/>
      <c r="AH27" s="87"/>
      <c r="AI27" s="397"/>
      <c r="AJ27" s="291"/>
      <c r="AK27" s="22"/>
    </row>
    <row r="28" customFormat="false" ht="12.75" hidden="false" customHeight="true" outlineLevel="0" collapsed="false">
      <c r="A28" s="205" t="s">
        <v>390</v>
      </c>
      <c r="E28" s="87"/>
      <c r="I28" s="87"/>
      <c r="J28" s="87"/>
      <c r="K28" s="240" t="s">
        <v>391</v>
      </c>
      <c r="L28" s="240"/>
      <c r="M28" s="241" t="s">
        <v>392</v>
      </c>
      <c r="N28" s="241" t="s">
        <v>393</v>
      </c>
      <c r="O28" s="87"/>
      <c r="P28" s="87"/>
      <c r="Q28" s="87"/>
      <c r="R28" s="118"/>
      <c r="S28" s="87"/>
      <c r="T28" s="87"/>
      <c r="U28" s="87"/>
      <c r="V28" s="87"/>
      <c r="W28" s="87"/>
      <c r="X28" s="87"/>
      <c r="Y28" s="87"/>
      <c r="Z28" s="87"/>
      <c r="AA28" s="87"/>
      <c r="AB28" s="87"/>
      <c r="AC28" s="87"/>
      <c r="AD28" s="87"/>
      <c r="AE28" s="87"/>
      <c r="AF28" s="87"/>
      <c r="AG28" s="87"/>
      <c r="AH28" s="87"/>
      <c r="AI28" s="397"/>
      <c r="AJ28" s="291"/>
      <c r="AK28" s="22"/>
    </row>
    <row r="29" customFormat="false" ht="12.75" hidden="false" customHeight="true" outlineLevel="0" collapsed="false">
      <c r="A29" s="140" t="s">
        <v>394</v>
      </c>
      <c r="E29" s="234" t="n">
        <v>71467016.9706</v>
      </c>
      <c r="F29" s="140" t="s">
        <v>395</v>
      </c>
      <c r="I29" s="87"/>
      <c r="J29" s="87"/>
      <c r="K29" s="204" t="s">
        <v>381</v>
      </c>
      <c r="L29" s="87"/>
      <c r="M29" s="87"/>
      <c r="N29" s="87"/>
      <c r="O29" s="87"/>
      <c r="P29" s="87"/>
      <c r="Q29" s="72"/>
      <c r="R29" s="242"/>
      <c r="S29" s="87"/>
      <c r="T29" s="87"/>
      <c r="U29" s="87"/>
      <c r="V29" s="87"/>
      <c r="W29" s="87"/>
      <c r="X29" s="87"/>
      <c r="Y29" s="87"/>
      <c r="Z29" s="87"/>
      <c r="AA29" s="87"/>
      <c r="AB29" s="87"/>
      <c r="AC29" s="87"/>
      <c r="AD29" s="87"/>
      <c r="AE29" s="87"/>
      <c r="AF29" s="87"/>
      <c r="AG29" s="87"/>
      <c r="AH29" s="87"/>
      <c r="AI29" s="397"/>
      <c r="AJ29" s="291"/>
      <c r="AK29" s="22"/>
    </row>
    <row r="30" customFormat="false" ht="12.75" hidden="false" customHeight="true" outlineLevel="0" collapsed="false">
      <c r="A30" s="140" t="s">
        <v>396</v>
      </c>
      <c r="E30" s="243" t="n">
        <f aca="false">B61</f>
        <v>0</v>
      </c>
      <c r="F30" s="140" t="s">
        <v>397</v>
      </c>
      <c r="I30" s="87"/>
      <c r="J30" s="87"/>
      <c r="K30" s="204" t="s">
        <v>398</v>
      </c>
      <c r="L30" s="87"/>
      <c r="M30" s="399" t="n">
        <v>84566965.9312</v>
      </c>
      <c r="N30" s="150"/>
      <c r="O30" s="87" t="s">
        <v>395</v>
      </c>
      <c r="P30" s="87"/>
      <c r="Q30" s="87"/>
      <c r="R30" s="118"/>
      <c r="S30" s="87"/>
      <c r="T30" s="87"/>
      <c r="U30" s="87"/>
      <c r="V30" s="87"/>
      <c r="W30" s="87"/>
      <c r="X30" s="87"/>
      <c r="Y30" s="87"/>
      <c r="Z30" s="87"/>
      <c r="AA30" s="87"/>
      <c r="AB30" s="87"/>
      <c r="AC30" s="87"/>
      <c r="AD30" s="87"/>
      <c r="AE30" s="87"/>
      <c r="AF30" s="87"/>
      <c r="AG30" s="87"/>
      <c r="AH30" s="87"/>
      <c r="AI30" s="397"/>
      <c r="AJ30" s="291"/>
      <c r="AK30" s="22"/>
    </row>
    <row r="31" customFormat="false" ht="12.75" hidden="false" customHeight="true" outlineLevel="0" collapsed="false">
      <c r="A31" s="140" t="s">
        <v>399</v>
      </c>
      <c r="E31" s="218" t="n">
        <f aca="false">B102</f>
        <v>0</v>
      </c>
      <c r="F31" s="140" t="s">
        <v>397</v>
      </c>
      <c r="I31" s="87"/>
      <c r="J31" s="87"/>
      <c r="K31" s="204" t="s">
        <v>400</v>
      </c>
      <c r="L31" s="87"/>
      <c r="M31" s="399" t="n">
        <v>0</v>
      </c>
      <c r="N31" s="9" t="n">
        <f aca="false">M31</f>
        <v>0</v>
      </c>
      <c r="O31" s="87" t="s">
        <v>395</v>
      </c>
      <c r="P31" s="87"/>
      <c r="Q31" s="87"/>
      <c r="R31" s="118"/>
      <c r="S31" s="87"/>
      <c r="T31" s="87"/>
      <c r="U31" s="87"/>
      <c r="V31" s="87"/>
      <c r="W31" s="87"/>
      <c r="X31" s="87"/>
      <c r="Y31" s="87"/>
      <c r="Z31" s="87"/>
      <c r="AA31" s="87"/>
      <c r="AB31" s="87"/>
      <c r="AC31" s="87"/>
      <c r="AD31" s="87"/>
      <c r="AE31" s="87"/>
      <c r="AF31" s="87"/>
      <c r="AG31" s="87"/>
      <c r="AH31" s="87"/>
      <c r="AI31" s="397"/>
      <c r="AJ31" s="291"/>
      <c r="AK31" s="22"/>
    </row>
    <row r="32" customFormat="false" ht="12.75" hidden="false" customHeight="true" outlineLevel="0" collapsed="false">
      <c r="A32" s="140" t="s">
        <v>401</v>
      </c>
      <c r="E32" s="243" t="n">
        <f aca="false">B118</f>
        <v>0</v>
      </c>
      <c r="F32" s="140" t="s">
        <v>397</v>
      </c>
      <c r="K32" s="204" t="s">
        <v>402</v>
      </c>
      <c r="L32" s="87"/>
      <c r="M32" s="150" t="n">
        <v>71467016.9706</v>
      </c>
      <c r="N32" s="9"/>
      <c r="O32" s="87" t="s">
        <v>395</v>
      </c>
      <c r="P32" s="87"/>
      <c r="Q32" s="87"/>
      <c r="R32" s="118"/>
    </row>
    <row r="33" customFormat="false" ht="12.75" hidden="false" customHeight="true" outlineLevel="0" collapsed="false">
      <c r="A33" s="140" t="s">
        <v>403</v>
      </c>
      <c r="E33" s="218" t="n">
        <f aca="false">+B67</f>
        <v>-39894</v>
      </c>
      <c r="F33" s="140" t="s">
        <v>397</v>
      </c>
      <c r="K33" s="204"/>
      <c r="L33" s="72"/>
      <c r="M33" s="9"/>
      <c r="N33" s="9"/>
      <c r="O33" s="87"/>
      <c r="P33" s="87"/>
      <c r="Q33" s="87"/>
      <c r="R33" s="118"/>
    </row>
    <row r="34" customFormat="false" ht="12.75" hidden="false" customHeight="true" outlineLevel="0" collapsed="false">
      <c r="A34" s="140" t="s">
        <v>404</v>
      </c>
      <c r="E34" s="218" t="n">
        <f aca="false">SUM(G34:G35)</f>
        <v>-393749.677</v>
      </c>
      <c r="F34" s="140" t="s">
        <v>397</v>
      </c>
      <c r="G34" s="244" t="n">
        <f aca="false">-B69</f>
        <v>-0</v>
      </c>
      <c r="H34" s="140" t="s">
        <v>405</v>
      </c>
      <c r="K34" s="204" t="s">
        <v>406</v>
      </c>
      <c r="L34" s="87"/>
      <c r="M34" s="9" t="n">
        <f aca="false">B76</f>
        <v>9413042.36640002</v>
      </c>
      <c r="N34" s="9" t="n">
        <f aca="false">B63</f>
        <v>0</v>
      </c>
      <c r="O34" s="87" t="s">
        <v>407</v>
      </c>
      <c r="P34" s="87"/>
      <c r="Q34" s="87"/>
      <c r="R34" s="118"/>
    </row>
    <row r="35" customFormat="false" ht="12.75" hidden="false" customHeight="true" outlineLevel="0" collapsed="false">
      <c r="A35" s="140" t="s">
        <v>408</v>
      </c>
      <c r="E35" s="218" t="n">
        <f aca="false">F245</f>
        <v>0</v>
      </c>
      <c r="F35" s="140" t="s">
        <v>397</v>
      </c>
      <c r="G35" s="245" t="n">
        <f aca="false">SUM(B58+B59)*-1</f>
        <v>-393749.677</v>
      </c>
      <c r="H35" s="140" t="s">
        <v>409</v>
      </c>
      <c r="K35" s="204"/>
      <c r="L35" s="87"/>
      <c r="M35" s="9"/>
      <c r="N35" s="9"/>
      <c r="O35" s="87"/>
      <c r="P35" s="87"/>
      <c r="Q35" s="87"/>
      <c r="R35" s="118"/>
    </row>
    <row r="36" customFormat="false" ht="12.75" hidden="false" customHeight="true" outlineLevel="0" collapsed="false">
      <c r="A36" s="142" t="s">
        <v>410</v>
      </c>
      <c r="E36" s="230" t="n">
        <f aca="false">SUM(E29:E35)</f>
        <v>71033373.2936</v>
      </c>
      <c r="K36" s="204" t="s">
        <v>268</v>
      </c>
      <c r="L36" s="72"/>
      <c r="M36" s="9" t="n">
        <f aca="false">SUM(M30:M34)</f>
        <v>165447025.2682</v>
      </c>
      <c r="N36" s="9" t="n">
        <f aca="false">SUM(N30:N34)</f>
        <v>0</v>
      </c>
      <c r="O36" s="87"/>
      <c r="P36" s="87"/>
      <c r="Q36" s="87"/>
      <c r="R36" s="118"/>
    </row>
    <row r="37" customFormat="false" ht="12.75" hidden="false" customHeight="true" outlineLevel="0" collapsed="false">
      <c r="K37" s="246"/>
      <c r="L37" s="72"/>
      <c r="M37" s="72"/>
      <c r="N37" s="72"/>
      <c r="O37" s="87"/>
      <c r="P37" s="87"/>
      <c r="Q37" s="87"/>
      <c r="R37" s="118"/>
    </row>
    <row r="38" customFormat="false" ht="12.75" hidden="false" customHeight="true" outlineLevel="0" collapsed="false">
      <c r="A38" s="205" t="s">
        <v>411</v>
      </c>
      <c r="C38" s="150"/>
      <c r="E38" s="230" t="n">
        <f aca="false">+E36+E26+E19</f>
        <v>165447025.2682</v>
      </c>
      <c r="K38" s="204"/>
      <c r="L38" s="247" t="s">
        <v>412</v>
      </c>
      <c r="M38" s="64" t="n">
        <f aca="false">M36-E38</f>
        <v>0</v>
      </c>
      <c r="N38" s="64" t="n">
        <f aca="false">+N36-E26</f>
        <v>0</v>
      </c>
      <c r="O38" s="87"/>
      <c r="P38" s="87"/>
      <c r="Q38" s="87"/>
      <c r="R38" s="118"/>
      <c r="AN38" s="8"/>
      <c r="AO38" s="8"/>
      <c r="AP38" s="8"/>
      <c r="AQ38" s="8"/>
      <c r="AR38" s="8"/>
      <c r="AS38" s="8"/>
    </row>
    <row r="39" customFormat="false" ht="12.75" hidden="false" customHeight="true" outlineLevel="0" collapsed="false">
      <c r="K39" s="248"/>
      <c r="L39" s="249"/>
      <c r="M39" s="249"/>
      <c r="N39" s="250"/>
      <c r="O39" s="249"/>
      <c r="P39" s="249"/>
      <c r="Q39" s="249"/>
      <c r="R39" s="251"/>
      <c r="AK39" s="282"/>
      <c r="AN39" s="8"/>
      <c r="AO39" s="8"/>
      <c r="AP39" s="8"/>
      <c r="AQ39" s="8"/>
      <c r="AR39" s="8"/>
      <c r="AS39" s="8"/>
    </row>
    <row r="40" customFormat="false" ht="12.75" hidden="false" customHeight="true" outlineLevel="0" collapsed="false">
      <c r="K40" s="87"/>
      <c r="L40" s="87"/>
      <c r="M40" s="87"/>
      <c r="N40" s="87"/>
      <c r="O40" s="87"/>
      <c r="P40" s="87"/>
      <c r="AK40" s="282"/>
      <c r="AN40" s="8"/>
      <c r="AO40" s="8"/>
      <c r="AP40" s="8"/>
      <c r="AQ40" s="8"/>
      <c r="AR40" s="8"/>
      <c r="AS40" s="8"/>
    </row>
    <row r="41" customFormat="false" ht="12.75" hidden="false" customHeight="true" outlineLevel="0" collapsed="false">
      <c r="A41" s="252" t="s">
        <v>413</v>
      </c>
      <c r="B41" s="252"/>
      <c r="K41" s="10"/>
      <c r="L41" s="8"/>
      <c r="M41" s="10"/>
      <c r="N41" s="8"/>
      <c r="O41" s="8"/>
      <c r="P41" s="8"/>
      <c r="X41" s="87"/>
      <c r="AK41" s="282"/>
      <c r="AN41" s="8"/>
      <c r="AO41" s="8"/>
      <c r="AP41" s="8"/>
      <c r="AQ41" s="8"/>
      <c r="AR41" s="8"/>
      <c r="AS41" s="8"/>
    </row>
    <row r="42" customFormat="false" ht="12.75" hidden="false" customHeight="true" outlineLevel="0" collapsed="false">
      <c r="B42" s="8"/>
      <c r="AI42" s="400" t="s">
        <v>246</v>
      </c>
      <c r="AJ42" s="401"/>
      <c r="AK42" s="282"/>
      <c r="AN42" s="8"/>
      <c r="AO42" s="8"/>
      <c r="AP42" s="8"/>
      <c r="AQ42" s="8"/>
      <c r="AR42" s="8"/>
      <c r="AS42" s="8"/>
    </row>
    <row r="43" customFormat="false" ht="12.75" hidden="false" customHeight="true" outlineLevel="0" collapsed="false">
      <c r="A43" s="255"/>
      <c r="B43" s="256" t="s">
        <v>414</v>
      </c>
      <c r="C43" s="257" t="n">
        <f aca="false">SUM(C47:C71)-C61-C68-C69</f>
        <v>0</v>
      </c>
      <c r="D43" s="257" t="n">
        <f aca="false">SUM(D47:D71)-D61-D68-D69</f>
        <v>11690117.331</v>
      </c>
      <c r="E43" s="257" t="n">
        <f aca="false">SUM(E47:E71)-G61-G68-G69</f>
        <v>-5026657.0264</v>
      </c>
      <c r="F43" s="257" t="n">
        <f aca="false">SUM(F47:F71)-F61-F68-F69</f>
        <v>5431241.56230001</v>
      </c>
      <c r="G43" s="257" t="n">
        <f aca="false">SUM(G47:G71)-I61-I68-I69</f>
        <v>4530834.76800001</v>
      </c>
      <c r="H43" s="257" t="n">
        <f aca="false">SUM(H47:H71)-L61-L68-L69</f>
        <v>-1886213.7221</v>
      </c>
      <c r="I43" s="257" t="n">
        <f aca="false">SUM(I47:I71)-M61-M68-M69</f>
        <v>0</v>
      </c>
      <c r="J43" s="257" t="n">
        <f aca="false">SUM(J47:J71)-N61-N68-N69</f>
        <v>0</v>
      </c>
      <c r="K43" s="257" t="n">
        <f aca="false">SUM(K47:K71)-O61-O68-O69</f>
        <v>-725683.778800003</v>
      </c>
      <c r="L43" s="257" t="n">
        <f aca="false">SUM(L47:L71)-P61-P68-P69</f>
        <v>1740524.8468</v>
      </c>
      <c r="M43" s="257" t="n">
        <f aca="false">SUM(M47:M71)-Q61-Q68-Q69</f>
        <v>-3766380.8141</v>
      </c>
      <c r="N43" s="257" t="n">
        <f aca="false">SUM(N47:N71)-R61-R68-R69</f>
        <v>-4175332.9238</v>
      </c>
      <c r="O43" s="257" t="n">
        <f aca="false">SUM(O47:O71)-S61-S68-S69</f>
        <v>0</v>
      </c>
      <c r="P43" s="257" t="n">
        <f aca="false">SUM(P47:P71)-T61-T68-T69</f>
        <v>0</v>
      </c>
      <c r="Q43" s="257" t="n">
        <f aca="false">SUM(Q47:Q71)-Q61-Q68-Q69</f>
        <v>0</v>
      </c>
      <c r="R43" s="257" t="n">
        <f aca="false">SUM(R47:R71)-R61-R68-R69</f>
        <v>320738.968299997</v>
      </c>
      <c r="S43" s="257" t="n">
        <f aca="false">SUM(S47:S71)-S61-S68-S69</f>
        <v>-1744366.1424</v>
      </c>
      <c r="T43" s="257" t="n">
        <f aca="false">SUM(T47:T71)-T61-T68-T69</f>
        <v>3984294.11140001</v>
      </c>
      <c r="U43" s="257" t="n">
        <f aca="false">SUM(U47:U71)-U61-U68-U69</f>
        <v>1797055.40700001</v>
      </c>
      <c r="V43" s="257" t="n">
        <f aca="false">SUM(V47:V71)-V61-V68-V69</f>
        <v>-1358160.2147</v>
      </c>
      <c r="W43" s="257" t="n">
        <f aca="false">SUM(W47:W71)-Z61-W68-W69</f>
        <v>0</v>
      </c>
      <c r="X43" s="257" t="n">
        <f aca="false">SUM(X47:X71)-X61-X68-X69</f>
        <v>0</v>
      </c>
      <c r="Y43" s="257" t="n">
        <f aca="false">SUM(Y47:Y71)-Y61-Y68-Y69</f>
        <v>1399417.9733</v>
      </c>
      <c r="Z43" s="257" t="n">
        <f aca="false">SUM(Z47:Z71)-AB61-AB68-AB69</f>
        <v>-2404638.3024</v>
      </c>
      <c r="AA43" s="257" t="n">
        <f aca="false">SUM(AA47:AA71)-AC61-AC68-AC69</f>
        <v>0</v>
      </c>
      <c r="AB43" s="257" t="n">
        <f aca="false">SUM(AB47:AB71)-AB61-AB68-AB69</f>
        <v>0</v>
      </c>
      <c r="AC43" s="257" t="n">
        <f aca="false">SUM(AC47:AC71)-AC61-AC68-AC69</f>
        <v>0</v>
      </c>
      <c r="AD43" s="257" t="n">
        <f aca="false">SUM(AD47:AD71)-AD61-AD68-AD69</f>
        <v>0</v>
      </c>
      <c r="AE43" s="257" t="n">
        <f aca="false">SUM(AE47:AE71)-AE61-AE68-AE69</f>
        <v>0</v>
      </c>
      <c r="AF43" s="257" t="n">
        <f aca="false">SUM(AF47:AF71)-AF61-AF68-AF69</f>
        <v>0</v>
      </c>
      <c r="AG43" s="257" t="n">
        <f aca="false">SUM(AG47:AG71)-AG61-AG68-AG69</f>
        <v>0</v>
      </c>
      <c r="AH43" s="8"/>
      <c r="AI43" s="402" t="s">
        <v>415</v>
      </c>
      <c r="AJ43" s="403" t="s">
        <v>416</v>
      </c>
      <c r="AK43" s="282"/>
      <c r="AL43" s="330"/>
      <c r="AN43" s="8"/>
      <c r="AO43" s="8"/>
      <c r="AP43" s="8"/>
      <c r="AQ43" s="8"/>
      <c r="AR43" s="8"/>
      <c r="AS43" s="8"/>
    </row>
    <row r="44" customFormat="false" ht="12.75" hidden="false" customHeight="true" outlineLevel="0" collapsed="false">
      <c r="A44" s="260" t="s">
        <v>417</v>
      </c>
      <c r="B44" s="261" t="n">
        <f aca="false">B4</f>
        <v>36982</v>
      </c>
      <c r="C44" s="262" t="n">
        <f aca="false">B44</f>
        <v>36982</v>
      </c>
      <c r="D44" s="262" t="n">
        <f aca="false">C44+1</f>
        <v>36983</v>
      </c>
      <c r="E44" s="262" t="n">
        <f aca="false">D44+1</f>
        <v>36984</v>
      </c>
      <c r="F44" s="262" t="n">
        <f aca="false">E44+1</f>
        <v>36985</v>
      </c>
      <c r="G44" s="262" t="n">
        <f aca="false">F44+1</f>
        <v>36986</v>
      </c>
      <c r="H44" s="262" t="n">
        <f aca="false">G44+1</f>
        <v>36987</v>
      </c>
      <c r="I44" s="262" t="n">
        <f aca="false">H44+1</f>
        <v>36988</v>
      </c>
      <c r="J44" s="262" t="n">
        <f aca="false">I44+1</f>
        <v>36989</v>
      </c>
      <c r="K44" s="262" t="n">
        <f aca="false">J44+1</f>
        <v>36990</v>
      </c>
      <c r="L44" s="262" t="n">
        <f aca="false">K44+1</f>
        <v>36991</v>
      </c>
      <c r="M44" s="262" t="n">
        <f aca="false">L44+1</f>
        <v>36992</v>
      </c>
      <c r="N44" s="262" t="n">
        <f aca="false">M44+1</f>
        <v>36993</v>
      </c>
      <c r="O44" s="262" t="n">
        <f aca="false">N44+1</f>
        <v>36994</v>
      </c>
      <c r="P44" s="262" t="n">
        <f aca="false">O44+1</f>
        <v>36995</v>
      </c>
      <c r="Q44" s="262" t="n">
        <f aca="false">P44+1</f>
        <v>36996</v>
      </c>
      <c r="R44" s="262" t="n">
        <f aca="false">Q44+1</f>
        <v>36997</v>
      </c>
      <c r="S44" s="262" t="n">
        <f aca="false">R44+1</f>
        <v>36998</v>
      </c>
      <c r="T44" s="262" t="n">
        <f aca="false">S44+1</f>
        <v>36999</v>
      </c>
      <c r="U44" s="262" t="n">
        <f aca="false">T44+1</f>
        <v>37000</v>
      </c>
      <c r="V44" s="262" t="n">
        <f aca="false">U44+1</f>
        <v>37001</v>
      </c>
      <c r="W44" s="262" t="n">
        <f aca="false">V44+1</f>
        <v>37002</v>
      </c>
      <c r="X44" s="262" t="n">
        <f aca="false">W44+1</f>
        <v>37003</v>
      </c>
      <c r="Y44" s="262" t="n">
        <f aca="false">X44+1</f>
        <v>37004</v>
      </c>
      <c r="Z44" s="262" t="n">
        <f aca="false">Y44+1</f>
        <v>37005</v>
      </c>
      <c r="AA44" s="262" t="n">
        <f aca="false">Z44+1</f>
        <v>37006</v>
      </c>
      <c r="AB44" s="262" t="n">
        <f aca="false">AA44+1</f>
        <v>37007</v>
      </c>
      <c r="AC44" s="262" t="n">
        <f aca="false">AB44+1</f>
        <v>37008</v>
      </c>
      <c r="AD44" s="262" t="n">
        <f aca="false">AC44+1</f>
        <v>37009</v>
      </c>
      <c r="AE44" s="262" t="n">
        <f aca="false">AD44+1</f>
        <v>37010</v>
      </c>
      <c r="AF44" s="262" t="n">
        <f aca="false">AE44+1</f>
        <v>37011</v>
      </c>
      <c r="AG44" s="262" t="n">
        <f aca="false">AF44+1</f>
        <v>37012</v>
      </c>
      <c r="AH44" s="263"/>
      <c r="AI44" s="404" t="n">
        <v>1</v>
      </c>
      <c r="AJ44" s="405" t="s">
        <v>418</v>
      </c>
      <c r="AK44" s="406"/>
      <c r="AL44" s="330"/>
      <c r="AN44" s="263"/>
      <c r="AO44" s="263"/>
      <c r="AP44" s="263"/>
      <c r="AQ44" s="263"/>
      <c r="AR44" s="263"/>
      <c r="AS44" s="263"/>
      <c r="AT44" s="263"/>
      <c r="AU44" s="263"/>
      <c r="AV44" s="263"/>
      <c r="AW44" s="263"/>
      <c r="AX44" s="263"/>
      <c r="AY44" s="263"/>
      <c r="AZ44" s="263"/>
      <c r="BA44" s="263"/>
      <c r="BB44" s="263"/>
      <c r="BC44" s="263"/>
      <c r="BD44" s="263"/>
      <c r="BE44" s="263"/>
      <c r="BF44" s="263"/>
      <c r="BG44" s="263"/>
      <c r="BH44" s="263"/>
      <c r="BI44" s="263"/>
      <c r="BJ44" s="263"/>
      <c r="BK44" s="263"/>
      <c r="BL44" s="263"/>
      <c r="BM44" s="263"/>
      <c r="BN44" s="263"/>
      <c r="BO44" s="263"/>
      <c r="BP44" s="263"/>
      <c r="BQ44" s="263"/>
      <c r="BR44" s="263"/>
      <c r="BS44" s="263"/>
      <c r="BT44" s="263"/>
      <c r="BU44" s="263"/>
      <c r="BV44" s="263"/>
      <c r="BW44" s="263"/>
      <c r="BX44" s="263"/>
      <c r="BY44" s="263"/>
      <c r="BZ44" s="263"/>
      <c r="CA44" s="263"/>
      <c r="CB44" s="263"/>
      <c r="CC44" s="263"/>
      <c r="CD44" s="263"/>
      <c r="CE44" s="263"/>
      <c r="CF44" s="263"/>
      <c r="CG44" s="263"/>
      <c r="CH44" s="263"/>
      <c r="CI44" s="263"/>
      <c r="CJ44" s="263"/>
      <c r="CK44" s="263"/>
      <c r="CL44" s="263"/>
      <c r="CM44" s="263"/>
      <c r="CN44" s="263"/>
      <c r="CO44" s="263"/>
      <c r="CP44" s="263"/>
      <c r="CQ44" s="263"/>
      <c r="CR44" s="263"/>
      <c r="CS44" s="263"/>
      <c r="CT44" s="263"/>
      <c r="CU44" s="263"/>
      <c r="CV44" s="263"/>
      <c r="CW44" s="263"/>
      <c r="CX44" s="263"/>
      <c r="CY44" s="263"/>
      <c r="CZ44" s="263"/>
      <c r="DA44" s="263"/>
      <c r="DB44" s="263"/>
      <c r="DC44" s="263"/>
      <c r="DD44" s="263"/>
      <c r="DE44" s="263"/>
      <c r="DF44" s="263"/>
      <c r="DG44" s="263"/>
      <c r="DH44" s="263"/>
      <c r="DI44" s="263"/>
      <c r="DJ44" s="263"/>
      <c r="DK44" s="263"/>
      <c r="DL44" s="263"/>
      <c r="DM44" s="263"/>
      <c r="DN44" s="263"/>
      <c r="DO44" s="263"/>
      <c r="DP44" s="263"/>
      <c r="DQ44" s="263"/>
      <c r="DR44" s="263"/>
      <c r="DS44" s="263"/>
      <c r="DT44" s="263"/>
      <c r="DU44" s="263"/>
      <c r="DV44" s="263"/>
      <c r="DW44" s="263"/>
      <c r="DX44" s="263"/>
      <c r="DY44" s="263"/>
      <c r="DZ44" s="263"/>
      <c r="EA44" s="263"/>
      <c r="EB44" s="263"/>
      <c r="EC44" s="263"/>
      <c r="ED44" s="263"/>
      <c r="EE44" s="263"/>
      <c r="EF44" s="263"/>
      <c r="EG44" s="263"/>
      <c r="EH44" s="263"/>
      <c r="EI44" s="263"/>
      <c r="EJ44" s="263"/>
      <c r="EK44" s="263"/>
      <c r="EL44" s="263"/>
      <c r="EM44" s="263"/>
      <c r="EN44" s="263"/>
      <c r="EO44" s="263"/>
      <c r="EP44" s="263"/>
      <c r="EQ44" s="263"/>
      <c r="ER44" s="263"/>
      <c r="ES44" s="263"/>
      <c r="ET44" s="263"/>
      <c r="EU44" s="263"/>
      <c r="EV44" s="263"/>
      <c r="EW44" s="263"/>
      <c r="EX44" s="263"/>
      <c r="EY44" s="263"/>
      <c r="EZ44" s="263"/>
      <c r="FA44" s="263"/>
      <c r="FB44" s="263"/>
      <c r="FC44" s="263"/>
      <c r="FD44" s="263"/>
      <c r="FE44" s="263"/>
      <c r="FF44" s="263"/>
      <c r="FG44" s="263"/>
      <c r="FH44" s="263"/>
      <c r="FI44" s="263"/>
      <c r="FJ44" s="263"/>
      <c r="FK44" s="263"/>
      <c r="FL44" s="263"/>
      <c r="FM44" s="263"/>
      <c r="FN44" s="263"/>
      <c r="FO44" s="263"/>
      <c r="FP44" s="263"/>
      <c r="FQ44" s="263"/>
      <c r="FR44" s="263"/>
      <c r="FS44" s="263"/>
      <c r="FT44" s="263"/>
      <c r="FU44" s="263"/>
      <c r="FV44" s="263"/>
      <c r="FW44" s="263"/>
      <c r="FX44" s="263"/>
      <c r="FY44" s="263"/>
      <c r="FZ44" s="263"/>
      <c r="GA44" s="263"/>
      <c r="GB44" s="263"/>
      <c r="GC44" s="263"/>
      <c r="GD44" s="263"/>
      <c r="GE44" s="263"/>
      <c r="GF44" s="263"/>
      <c r="GG44" s="263"/>
      <c r="GH44" s="263"/>
      <c r="GI44" s="263"/>
      <c r="GJ44" s="263"/>
      <c r="GK44" s="263"/>
      <c r="GL44" s="263"/>
      <c r="GM44" s="263"/>
      <c r="GN44" s="263"/>
      <c r="GO44" s="263"/>
      <c r="GP44" s="263"/>
      <c r="GQ44" s="263"/>
      <c r="GR44" s="263"/>
      <c r="GS44" s="263"/>
      <c r="GT44" s="263"/>
      <c r="GU44" s="263"/>
      <c r="GV44" s="263"/>
      <c r="GW44" s="263"/>
      <c r="GX44" s="263"/>
      <c r="GY44" s="263"/>
      <c r="GZ44" s="263"/>
      <c r="HA44" s="263"/>
      <c r="HB44" s="263"/>
      <c r="HC44" s="263"/>
      <c r="HD44" s="263"/>
      <c r="HE44" s="263"/>
      <c r="HF44" s="263"/>
      <c r="HG44" s="263"/>
      <c r="HH44" s="263"/>
      <c r="HI44" s="263"/>
      <c r="HJ44" s="263"/>
      <c r="HK44" s="263"/>
      <c r="HL44" s="263"/>
      <c r="HM44" s="263"/>
      <c r="HN44" s="263"/>
      <c r="HO44" s="263"/>
      <c r="HP44" s="263"/>
      <c r="HQ44" s="263"/>
      <c r="HR44" s="263"/>
      <c r="HS44" s="263"/>
      <c r="HT44" s="263"/>
      <c r="HU44" s="263"/>
      <c r="HV44" s="263"/>
      <c r="HW44" s="263"/>
      <c r="HX44" s="263"/>
      <c r="HY44" s="263"/>
      <c r="HZ44" s="263"/>
      <c r="IA44" s="263"/>
      <c r="IB44" s="263"/>
      <c r="IC44" s="263"/>
      <c r="ID44" s="263"/>
      <c r="IE44" s="263"/>
      <c r="IF44" s="263"/>
      <c r="IG44" s="263"/>
      <c r="IH44" s="263"/>
      <c r="II44" s="263"/>
      <c r="IJ44" s="263"/>
      <c r="IK44" s="263"/>
      <c r="IL44" s="263"/>
      <c r="IM44" s="263"/>
      <c r="IN44" s="263"/>
      <c r="IO44" s="263"/>
      <c r="IP44" s="263"/>
      <c r="IQ44" s="263"/>
      <c r="IR44" s="263"/>
      <c r="IS44" s="263"/>
      <c r="IT44" s="263"/>
      <c r="IU44" s="263"/>
      <c r="IV44" s="263"/>
      <c r="IW44" s="263"/>
    </row>
    <row r="45" customFormat="false" ht="12.75" hidden="false" customHeight="true" outlineLevel="0" collapsed="false">
      <c r="A45" s="267"/>
      <c r="B45" s="267" t="n">
        <f aca="false">M38</f>
        <v>0</v>
      </c>
      <c r="C45" s="268" t="str">
        <f aca="false">LOOKUP((WEEKDAY(C44,1)),$AI$44:$AI$50,$AJ$44:$AJ$50)</f>
        <v>S</v>
      </c>
      <c r="D45" s="268" t="str">
        <f aca="false">LOOKUP((WEEKDAY(D44,1)),$AI$44:$AI$50,$AJ$44:$AJ$50)</f>
        <v>M</v>
      </c>
      <c r="E45" s="268" t="str">
        <f aca="false">LOOKUP((WEEKDAY(E44,1)),$AI$44:$AI$50,$AJ$44:$AJ$50)</f>
        <v>T</v>
      </c>
      <c r="F45" s="268" t="str">
        <f aca="false">LOOKUP((WEEKDAY(F44,1)),$AI$44:$AI$50,$AJ$44:$AJ$50)</f>
        <v>W</v>
      </c>
      <c r="G45" s="268" t="str">
        <f aca="false">LOOKUP((WEEKDAY(G44,1)),$AI$44:$AI$50,$AJ$44:$AJ$50)</f>
        <v>R</v>
      </c>
      <c r="H45" s="268" t="str">
        <f aca="false">LOOKUP((WEEKDAY(H44,1)),$AI$44:$AI$50,$AJ$44:$AJ$50)</f>
        <v>F</v>
      </c>
      <c r="I45" s="268" t="str">
        <f aca="false">LOOKUP((WEEKDAY(I44,1)),$AI$44:$AI$50,$AJ$44:$AJ$50)</f>
        <v>S</v>
      </c>
      <c r="J45" s="268" t="str">
        <f aca="false">LOOKUP((WEEKDAY(J44,1)),$AI$44:$AI$50,$AJ$44:$AJ$50)</f>
        <v>S</v>
      </c>
      <c r="K45" s="268" t="str">
        <f aca="false">LOOKUP((WEEKDAY(K44,1)),$AI$44:$AI$50,$AJ$44:$AJ$50)</f>
        <v>M</v>
      </c>
      <c r="L45" s="268" t="str">
        <f aca="false">LOOKUP((WEEKDAY(L44,1)),$AI$44:$AI$50,$AJ$44:$AJ$50)</f>
        <v>T</v>
      </c>
      <c r="M45" s="268" t="str">
        <f aca="false">LOOKUP((WEEKDAY(M44,1)),$AI$44:$AI$50,$AJ$44:$AJ$50)</f>
        <v>W</v>
      </c>
      <c r="N45" s="268" t="str">
        <f aca="false">LOOKUP((WEEKDAY(N44,1)),$AI$44:$AI$50,$AJ$44:$AJ$50)</f>
        <v>R</v>
      </c>
      <c r="O45" s="268" t="str">
        <f aca="false">LOOKUP((WEEKDAY(O44,1)),$AI$44:$AI$50,$AJ$44:$AJ$50)</f>
        <v>F</v>
      </c>
      <c r="P45" s="268" t="str">
        <f aca="false">LOOKUP((WEEKDAY(P44,1)),$AI$44:$AI$50,$AJ$44:$AJ$50)</f>
        <v>S</v>
      </c>
      <c r="Q45" s="268" t="str">
        <f aca="false">LOOKUP((WEEKDAY(Q44,1)),$AI$44:$AI$50,$AJ$44:$AJ$50)</f>
        <v>S</v>
      </c>
      <c r="R45" s="268" t="str">
        <f aca="false">LOOKUP((WEEKDAY(R44,1)),$AI$44:$AI$50,$AJ$44:$AJ$50)</f>
        <v>M</v>
      </c>
      <c r="S45" s="268" t="str">
        <f aca="false">LOOKUP((WEEKDAY(S44,1)),$AI$44:$AI$50,$AJ$44:$AJ$50)</f>
        <v>T</v>
      </c>
      <c r="T45" s="268" t="str">
        <f aca="false">LOOKUP((WEEKDAY(T44,1)),$AI$44:$AI$50,$AJ$44:$AJ$50)</f>
        <v>W</v>
      </c>
      <c r="U45" s="268" t="str">
        <f aca="false">LOOKUP((WEEKDAY(U44,1)),$AI$44:$AI$50,$AJ$44:$AJ$50)</f>
        <v>R</v>
      </c>
      <c r="V45" s="268" t="str">
        <f aca="false">LOOKUP((WEEKDAY(V44,1)),$AI$44:$AI$50,$AJ$44:$AJ$50)</f>
        <v>F</v>
      </c>
      <c r="W45" s="268" t="str">
        <f aca="false">LOOKUP((WEEKDAY(W44,1)),$AI$44:$AI$50,$AJ$44:$AJ$50)</f>
        <v>S</v>
      </c>
      <c r="X45" s="268" t="str">
        <f aca="false">LOOKUP((WEEKDAY(X44,1)),$AI$44:$AI$50,$AJ$44:$AJ$50)</f>
        <v>S</v>
      </c>
      <c r="Y45" s="268" t="str">
        <f aca="false">LOOKUP((WEEKDAY(Y44,1)),$AI$44:$AI$50,$AJ$44:$AJ$50)</f>
        <v>M</v>
      </c>
      <c r="Z45" s="268" t="str">
        <f aca="false">LOOKUP((WEEKDAY(Z44,1)),$AI$44:$AI$50,$AJ$44:$AJ$50)</f>
        <v>T</v>
      </c>
      <c r="AA45" s="268" t="str">
        <f aca="false">LOOKUP((WEEKDAY(AA44,1)),$AI$44:$AI$50,$AJ$44:$AJ$50)</f>
        <v>W</v>
      </c>
      <c r="AB45" s="268" t="str">
        <f aca="false">LOOKUP((WEEKDAY(AB44,1)),$AI$44:$AI$50,$AJ$44:$AJ$50)</f>
        <v>R</v>
      </c>
      <c r="AC45" s="268" t="str">
        <f aca="false">LOOKUP((WEEKDAY(AC44,1)),$AI$44:$AI$50,$AJ$44:$AJ$50)</f>
        <v>F</v>
      </c>
      <c r="AD45" s="268" t="str">
        <f aca="false">LOOKUP((WEEKDAY(AD44,1)),$AI$44:$AI$50,$AJ$44:$AJ$50)</f>
        <v>S</v>
      </c>
      <c r="AE45" s="268" t="str">
        <f aca="false">LOOKUP((WEEKDAY(AE44,1)),$AI$44:$AI$50,$AJ$44:$AJ$50)</f>
        <v>S</v>
      </c>
      <c r="AF45" s="268" t="str">
        <f aca="false">LOOKUP((WEEKDAY(AF44,1)),$AI$44:$AI$50,$AJ$44:$AJ$50)</f>
        <v>M</v>
      </c>
      <c r="AG45" s="268" t="str">
        <f aca="false">LOOKUP((WEEKDAY(AG44,1)),$AI$44:$AI$50,$AJ$44:$AJ$50)</f>
        <v>T</v>
      </c>
      <c r="AH45" s="8"/>
      <c r="AI45" s="407" t="n">
        <v>2</v>
      </c>
      <c r="AJ45" s="408" t="s">
        <v>419</v>
      </c>
      <c r="AK45" s="282"/>
      <c r="AL45" s="330"/>
      <c r="AN45" s="8"/>
      <c r="AO45" s="8"/>
      <c r="AP45" s="8"/>
      <c r="AQ45" s="8"/>
      <c r="AR45" s="8"/>
      <c r="AS45" s="8"/>
    </row>
    <row r="46" customFormat="false" ht="12.75" hidden="false" customHeight="true" outlineLevel="0" collapsed="false">
      <c r="A46" s="271"/>
      <c r="B46" s="272" t="s">
        <v>420</v>
      </c>
      <c r="C46" s="273"/>
      <c r="D46" s="273"/>
      <c r="E46" s="273"/>
      <c r="F46" s="273"/>
      <c r="G46" s="273"/>
      <c r="H46" s="273"/>
      <c r="I46" s="273"/>
      <c r="J46" s="273"/>
      <c r="K46" s="273"/>
      <c r="L46" s="273"/>
      <c r="M46" s="273"/>
      <c r="N46" s="273"/>
      <c r="O46" s="273"/>
      <c r="P46" s="273"/>
      <c r="Q46" s="273"/>
      <c r="R46" s="273"/>
      <c r="S46" s="273"/>
      <c r="T46" s="273"/>
      <c r="U46" s="273"/>
      <c r="V46" s="273"/>
      <c r="W46" s="273"/>
      <c r="X46" s="273"/>
      <c r="Y46" s="273"/>
      <c r="Z46" s="273"/>
      <c r="AA46" s="273"/>
      <c r="AB46" s="273"/>
      <c r="AC46" s="273"/>
      <c r="AD46" s="273"/>
      <c r="AE46" s="273"/>
      <c r="AF46" s="273"/>
      <c r="AG46" s="274"/>
      <c r="AH46" s="8"/>
      <c r="AI46" s="407" t="n">
        <v>3</v>
      </c>
      <c r="AJ46" s="408" t="s">
        <v>421</v>
      </c>
      <c r="AK46" s="282"/>
      <c r="AL46" s="330"/>
      <c r="AN46" s="8"/>
      <c r="AO46" s="8"/>
      <c r="AP46" s="8"/>
      <c r="AQ46" s="8"/>
      <c r="AR46" s="8"/>
      <c r="AS46" s="8"/>
    </row>
    <row r="47" customFormat="false" ht="12.75" hidden="false" customHeight="true" outlineLevel="0" collapsed="false">
      <c r="A47" s="218" t="s">
        <v>422</v>
      </c>
      <c r="B47" s="275" t="n">
        <f aca="false">SUM(C47:AG47)</f>
        <v>0</v>
      </c>
      <c r="C47" s="150"/>
      <c r="D47" s="150"/>
      <c r="F47" s="150"/>
      <c r="G47" s="150"/>
      <c r="H47" s="150"/>
      <c r="I47" s="150"/>
      <c r="J47" s="150"/>
      <c r="K47" s="150"/>
      <c r="L47" s="150"/>
      <c r="M47" s="150"/>
      <c r="N47" s="150"/>
      <c r="O47" s="150"/>
      <c r="P47" s="150"/>
      <c r="Q47" s="150"/>
      <c r="R47" s="150"/>
      <c r="S47" s="150"/>
      <c r="T47" s="150"/>
      <c r="U47" s="150"/>
      <c r="V47" s="150"/>
      <c r="X47" s="150"/>
      <c r="Y47" s="150"/>
      <c r="Z47" s="150"/>
      <c r="AA47" s="150"/>
      <c r="AB47" s="150"/>
      <c r="AC47" s="150"/>
      <c r="AD47" s="150"/>
      <c r="AE47" s="150"/>
      <c r="AF47" s="150"/>
      <c r="AG47" s="150"/>
      <c r="AH47" s="8"/>
      <c r="AI47" s="407" t="n">
        <v>4</v>
      </c>
      <c r="AJ47" s="408" t="s">
        <v>423</v>
      </c>
      <c r="AK47" s="282"/>
      <c r="AL47" s="283"/>
      <c r="AM47" s="409"/>
      <c r="AN47" s="10"/>
      <c r="AO47" s="8"/>
      <c r="AP47" s="8"/>
      <c r="AQ47" s="8"/>
      <c r="AR47" s="8"/>
      <c r="AS47" s="8"/>
      <c r="BB47" s="150"/>
    </row>
    <row r="48" customFormat="false" ht="12.75" hidden="false" customHeight="true" outlineLevel="0" collapsed="false">
      <c r="A48" s="276" t="s">
        <v>424</v>
      </c>
      <c r="B48" s="275" t="n">
        <f aca="false">SUM(C48:AG48)</f>
        <v>-4050379.8036</v>
      </c>
      <c r="C48" s="150"/>
      <c r="D48" s="150" t="n">
        <v>10800382.2183</v>
      </c>
      <c r="E48" s="140" t="n">
        <v>-5188978.2761</v>
      </c>
      <c r="F48" s="150" t="n">
        <v>4180750.8544</v>
      </c>
      <c r="G48" s="150" t="n">
        <v>4083503.7403</v>
      </c>
      <c r="H48" s="150" t="n">
        <v>-4225740.5554</v>
      </c>
      <c r="I48" s="150"/>
      <c r="J48" s="150"/>
      <c r="K48" s="150" t="n">
        <v>-1832517.4547</v>
      </c>
      <c r="L48" s="150" t="n">
        <v>1233931.8816</v>
      </c>
      <c r="M48" s="150" t="n">
        <v>-4701586.8084</v>
      </c>
      <c r="N48" s="150" t="n">
        <v>-4791809.3955</v>
      </c>
      <c r="O48" s="150"/>
      <c r="P48" s="150"/>
      <c r="Q48" s="150"/>
      <c r="R48" s="150" t="n">
        <v>-158955.0984</v>
      </c>
      <c r="S48" s="150" t="n">
        <v>-3221558</v>
      </c>
      <c r="T48" s="150" t="n">
        <v>1150223.8362</v>
      </c>
      <c r="U48" s="150" t="n">
        <v>1640147.7783</v>
      </c>
      <c r="V48" s="150" t="n">
        <v>-1383130.317</v>
      </c>
      <c r="X48" s="150"/>
      <c r="Y48" s="150" t="n">
        <v>1293935.9096</v>
      </c>
      <c r="Z48" s="150" t="n">
        <f aca="false">+Input!$C$11</f>
        <v>-2928980.1168</v>
      </c>
      <c r="AA48" s="150"/>
      <c r="AB48" s="150"/>
      <c r="AC48" s="150"/>
      <c r="AD48" s="150"/>
      <c r="AE48" s="150"/>
      <c r="AF48" s="150"/>
      <c r="AG48" s="150"/>
      <c r="AH48" s="8"/>
      <c r="AI48" s="407" t="n">
        <v>5</v>
      </c>
      <c r="AJ48" s="408" t="s">
        <v>425</v>
      </c>
      <c r="AK48" s="282"/>
      <c r="AL48" s="283"/>
      <c r="AM48" s="410"/>
      <c r="AN48" s="277"/>
      <c r="AO48" s="132"/>
      <c r="AP48" s="132"/>
      <c r="AQ48" s="132"/>
      <c r="AR48" s="132"/>
      <c r="AS48" s="132"/>
      <c r="AT48" s="145"/>
      <c r="AU48" s="145"/>
      <c r="BB48" s="150" t="n">
        <f aca="false">+Input!$C$11</f>
        <v>-2928980.1168</v>
      </c>
    </row>
    <row r="49" customFormat="false" ht="12.75" hidden="false" customHeight="true" outlineLevel="0" collapsed="false">
      <c r="A49" s="276" t="s">
        <v>426</v>
      </c>
      <c r="B49" s="275" t="n">
        <f aca="false">SUM(C49:AG49)</f>
        <v>0</v>
      </c>
      <c r="C49" s="150"/>
      <c r="D49" s="150"/>
      <c r="F49" s="150"/>
      <c r="G49" s="150"/>
      <c r="H49" s="150"/>
      <c r="I49" s="150"/>
      <c r="J49" s="150"/>
      <c r="K49" s="150"/>
      <c r="L49" s="150"/>
      <c r="M49" s="150"/>
      <c r="N49" s="150"/>
      <c r="O49" s="150"/>
      <c r="P49" s="150"/>
      <c r="Q49" s="150"/>
      <c r="R49" s="150"/>
      <c r="S49" s="150"/>
      <c r="T49" s="150"/>
      <c r="U49" s="150"/>
      <c r="V49" s="150"/>
      <c r="X49" s="150"/>
      <c r="Y49" s="150"/>
      <c r="Z49" s="150"/>
      <c r="AA49" s="150"/>
      <c r="AB49" s="150"/>
      <c r="AC49" s="150"/>
      <c r="AD49" s="150"/>
      <c r="AE49" s="150"/>
      <c r="AF49" s="150"/>
      <c r="AG49" s="150"/>
      <c r="AH49" s="8"/>
      <c r="AI49" s="407" t="n">
        <v>6</v>
      </c>
      <c r="AJ49" s="408" t="s">
        <v>427</v>
      </c>
      <c r="AK49" s="282"/>
      <c r="AL49" s="283"/>
      <c r="AM49" s="410"/>
      <c r="AN49" s="277"/>
      <c r="AO49" s="132"/>
      <c r="AP49" s="132"/>
      <c r="AQ49" s="132"/>
      <c r="AR49" s="132"/>
      <c r="AS49" s="132"/>
      <c r="AT49" s="145"/>
      <c r="AU49" s="145"/>
      <c r="BB49" s="150"/>
    </row>
    <row r="50" customFormat="false" ht="12.75" hidden="false" customHeight="true" outlineLevel="0" collapsed="false">
      <c r="A50" s="276" t="s">
        <v>428</v>
      </c>
      <c r="B50" s="275" t="n">
        <f aca="false">SUM(C50:AG50)</f>
        <v>0</v>
      </c>
      <c r="C50" s="150"/>
      <c r="D50" s="150"/>
      <c r="F50" s="150"/>
      <c r="G50" s="150"/>
      <c r="H50" s="150"/>
      <c r="I50" s="150"/>
      <c r="J50" s="150"/>
      <c r="K50" s="150"/>
      <c r="L50" s="150"/>
      <c r="M50" s="150"/>
      <c r="N50" s="150"/>
      <c r="O50" s="150"/>
      <c r="P50" s="150"/>
      <c r="Q50" s="150"/>
      <c r="R50" s="150"/>
      <c r="S50" s="150"/>
      <c r="T50" s="150"/>
      <c r="U50" s="150"/>
      <c r="V50" s="150"/>
      <c r="X50" s="150"/>
      <c r="Y50" s="150"/>
      <c r="Z50" s="150"/>
      <c r="AA50" s="150"/>
      <c r="AB50" s="150"/>
      <c r="AC50" s="150"/>
      <c r="AD50" s="150"/>
      <c r="AE50" s="150"/>
      <c r="AF50" s="150"/>
      <c r="AG50" s="150"/>
      <c r="AH50" s="8"/>
      <c r="AI50" s="411" t="n">
        <v>7</v>
      </c>
      <c r="AJ50" s="412" t="s">
        <v>418</v>
      </c>
      <c r="AK50" s="282"/>
      <c r="AL50" s="413"/>
      <c r="AM50" s="409"/>
      <c r="AN50" s="277"/>
      <c r="AO50" s="132"/>
      <c r="AP50" s="132"/>
      <c r="AQ50" s="132"/>
      <c r="AR50" s="132"/>
      <c r="AS50" s="132"/>
      <c r="AT50" s="145"/>
      <c r="AU50" s="145"/>
      <c r="BB50" s="150"/>
    </row>
    <row r="51" customFormat="false" ht="12.75" hidden="false" customHeight="true" outlineLevel="0" collapsed="false">
      <c r="A51" s="276" t="s">
        <v>429</v>
      </c>
      <c r="B51" s="275" t="n">
        <f aca="false">SUM(C51:AG51)</f>
        <v>0</v>
      </c>
      <c r="C51" s="150"/>
      <c r="D51" s="150"/>
      <c r="F51" s="150"/>
      <c r="G51" s="150"/>
      <c r="H51" s="150"/>
      <c r="I51" s="150"/>
      <c r="J51" s="150"/>
      <c r="K51" s="150"/>
      <c r="L51" s="150"/>
      <c r="M51" s="150"/>
      <c r="N51" s="150"/>
      <c r="O51" s="150"/>
      <c r="P51" s="150"/>
      <c r="Q51" s="150"/>
      <c r="R51" s="150"/>
      <c r="S51" s="150"/>
      <c r="T51" s="150"/>
      <c r="U51" s="150"/>
      <c r="V51" s="150"/>
      <c r="X51" s="150"/>
      <c r="Y51" s="150"/>
      <c r="Z51" s="150"/>
      <c r="AA51" s="150"/>
      <c r="AB51" s="150"/>
      <c r="AC51" s="150"/>
      <c r="AD51" s="150"/>
      <c r="AE51" s="150"/>
      <c r="AF51" s="150"/>
      <c r="AG51" s="150"/>
      <c r="AH51" s="8"/>
      <c r="AI51" s="414"/>
      <c r="AK51" s="282"/>
      <c r="AL51" s="413"/>
      <c r="AM51" s="409"/>
      <c r="AN51" s="10"/>
      <c r="AO51" s="8"/>
      <c r="AP51" s="8"/>
      <c r="AQ51" s="8"/>
      <c r="AR51" s="8"/>
      <c r="AS51" s="8"/>
      <c r="BB51" s="150"/>
    </row>
    <row r="52" customFormat="false" ht="12.75" hidden="false" customHeight="true" outlineLevel="0" collapsed="false">
      <c r="A52" s="276" t="s">
        <v>430</v>
      </c>
      <c r="B52" s="275" t="n">
        <f aca="false">SUM(C52:AG52)</f>
        <v>0</v>
      </c>
      <c r="C52" s="150"/>
      <c r="D52" s="150"/>
      <c r="F52" s="150"/>
      <c r="G52" s="150"/>
      <c r="H52" s="150"/>
      <c r="I52" s="150"/>
      <c r="J52" s="150"/>
      <c r="K52" s="150"/>
      <c r="L52" s="150"/>
      <c r="M52" s="150"/>
      <c r="N52" s="150"/>
      <c r="O52" s="150"/>
      <c r="P52" s="150"/>
      <c r="Q52" s="150"/>
      <c r="R52" s="150"/>
      <c r="S52" s="150"/>
      <c r="T52" s="150"/>
      <c r="U52" s="150"/>
      <c r="V52" s="150"/>
      <c r="X52" s="150"/>
      <c r="Y52" s="150"/>
      <c r="Z52" s="150"/>
      <c r="AA52" s="150"/>
      <c r="AB52" s="150"/>
      <c r="AC52" s="150"/>
      <c r="AD52" s="150"/>
      <c r="AE52" s="150"/>
      <c r="AF52" s="150"/>
      <c r="AG52" s="150"/>
      <c r="AH52" s="8"/>
      <c r="AI52" s="414"/>
      <c r="AK52" s="282"/>
      <c r="AL52" s="413"/>
      <c r="AM52" s="409"/>
      <c r="AN52" s="10"/>
      <c r="AO52" s="8"/>
      <c r="AP52" s="8"/>
      <c r="AQ52" s="8"/>
      <c r="AR52" s="8"/>
      <c r="AS52" s="8"/>
      <c r="BB52" s="150"/>
    </row>
    <row r="53" customFormat="false" ht="12.75" hidden="false" customHeight="true" outlineLevel="0" collapsed="false">
      <c r="A53" s="218" t="s">
        <v>272</v>
      </c>
      <c r="B53" s="275" t="n">
        <f aca="false">SUM(C53:AG53)</f>
        <v>13192017.5739</v>
      </c>
      <c r="C53" s="150"/>
      <c r="D53" s="150" t="n">
        <v>862625.4159</v>
      </c>
      <c r="E53" s="140" t="n">
        <v>272963.5884</v>
      </c>
      <c r="F53" s="150" t="n">
        <v>710479.0882</v>
      </c>
      <c r="G53" s="150" t="n">
        <v>376425.6859</v>
      </c>
      <c r="H53" s="150" t="n">
        <v>2280091.1924</v>
      </c>
      <c r="I53" s="150"/>
      <c r="J53" s="150"/>
      <c r="K53" s="150" t="n">
        <v>1167176.9991</v>
      </c>
      <c r="L53" s="150" t="n">
        <v>635907.4161</v>
      </c>
      <c r="M53" s="150" t="n">
        <v>914184.3012</v>
      </c>
      <c r="N53" s="150" t="n">
        <v>643492.4665</v>
      </c>
      <c r="O53" s="150"/>
      <c r="P53" s="150"/>
      <c r="Q53" s="150"/>
      <c r="R53" s="150" t="n">
        <v>561019.8691</v>
      </c>
      <c r="S53" s="150" t="n">
        <v>1369191</v>
      </c>
      <c r="T53" s="150" t="n">
        <v>2807050.1867</v>
      </c>
      <c r="U53" s="150" t="n">
        <v>0</v>
      </c>
      <c r="V53" s="150" t="n">
        <v>8519.8339</v>
      </c>
      <c r="X53" s="150"/>
      <c r="Y53" s="150" t="n">
        <v>0</v>
      </c>
      <c r="Z53" s="150" t="n">
        <f aca="false">+Input!$C$13</f>
        <v>582890.5305</v>
      </c>
      <c r="AA53" s="150"/>
      <c r="AB53" s="150"/>
      <c r="AC53" s="150"/>
      <c r="AD53" s="150"/>
      <c r="AE53" s="150"/>
      <c r="AF53" s="150"/>
      <c r="AG53" s="150"/>
      <c r="AH53" s="8"/>
      <c r="AI53" s="280" t="s">
        <v>431</v>
      </c>
      <c r="AK53" s="282"/>
      <c r="AL53" s="283"/>
      <c r="AM53" s="409"/>
      <c r="AN53" s="10"/>
      <c r="AO53" s="8"/>
      <c r="AP53" s="8"/>
      <c r="AQ53" s="8"/>
      <c r="AR53" s="8"/>
      <c r="AS53" s="8"/>
      <c r="BB53" s="150" t="n">
        <f aca="false">+Input!$C$13</f>
        <v>582890.5305</v>
      </c>
    </row>
    <row r="54" customFormat="false" ht="12.75" hidden="false" customHeight="true" outlineLevel="0" collapsed="false">
      <c r="A54" s="218" t="s">
        <v>273</v>
      </c>
      <c r="B54" s="275" t="n">
        <f aca="false">SUM(C54:AG54)</f>
        <v>166598.306500018</v>
      </c>
      <c r="C54" s="150"/>
      <c r="D54" s="150" t="n">
        <v>0</v>
      </c>
      <c r="E54" s="140" t="n">
        <v>-153584.799999997</v>
      </c>
      <c r="F54" s="150" t="n">
        <v>269129.735300005</v>
      </c>
      <c r="G54" s="150" t="n">
        <v>92885.7348000109</v>
      </c>
      <c r="H54" s="150" t="n">
        <v>-0.700000002980232</v>
      </c>
      <c r="I54" s="150"/>
      <c r="J54" s="150"/>
      <c r="K54" s="150" t="n">
        <v>-0.700000002980232</v>
      </c>
      <c r="L54" s="150" t="n">
        <v>-0.700000002980232</v>
      </c>
      <c r="M54" s="150" t="n">
        <v>-0.700000002980232</v>
      </c>
      <c r="N54" s="150" t="n">
        <v>3650.87569999695</v>
      </c>
      <c r="O54" s="150"/>
      <c r="P54" s="150"/>
      <c r="Q54" s="150"/>
      <c r="R54" s="150" t="n">
        <v>-0.700000002980232</v>
      </c>
      <c r="S54" s="150" t="n">
        <v>17357.8576000035</v>
      </c>
      <c r="T54" s="150" t="n">
        <v>-145831.154599994</v>
      </c>
      <c r="U54" s="150" t="n">
        <v>144565.983100012</v>
      </c>
      <c r="V54" s="150" t="n">
        <v>-0.700000002980232</v>
      </c>
      <c r="X54" s="150"/>
      <c r="Y54" s="150" t="n">
        <v>-0.700000002980232</v>
      </c>
      <c r="Z54" s="150" t="n">
        <f aca="false">+Input!$C$14</f>
        <v>-61571.0253999978</v>
      </c>
      <c r="AA54" s="150"/>
      <c r="AB54" s="150"/>
      <c r="AC54" s="150"/>
      <c r="AD54" s="150"/>
      <c r="AE54" s="150"/>
      <c r="AF54" s="150"/>
      <c r="AG54" s="150"/>
      <c r="AH54" s="8"/>
      <c r="AI54" s="284" t="s">
        <v>432</v>
      </c>
      <c r="AJ54" s="285" t="s">
        <v>433</v>
      </c>
      <c r="AK54" s="286" t="s">
        <v>434</v>
      </c>
      <c r="AL54" s="287" t="s">
        <v>435</v>
      </c>
      <c r="AM54" s="415" t="s">
        <v>436</v>
      </c>
      <c r="AN54" s="10"/>
      <c r="AO54" s="8"/>
      <c r="AP54" s="8"/>
      <c r="AQ54" s="8"/>
      <c r="AR54" s="8"/>
      <c r="AS54" s="8"/>
      <c r="BB54" s="150" t="n">
        <f aca="false">+Input!$C$14</f>
        <v>-61571.0253999978</v>
      </c>
    </row>
    <row r="55" customFormat="false" ht="12.75" hidden="false" customHeight="true" outlineLevel="0" collapsed="false">
      <c r="A55" s="218" t="s">
        <v>274</v>
      </c>
      <c r="B55" s="275" t="n">
        <f aca="false">SUM(C55:AG55)</f>
        <v>0</v>
      </c>
      <c r="C55" s="150"/>
      <c r="D55" s="150" t="n">
        <v>0</v>
      </c>
      <c r="E55" s="140" t="n">
        <v>0</v>
      </c>
      <c r="F55" s="150" t="n">
        <v>0</v>
      </c>
      <c r="G55" s="150" t="n">
        <v>0</v>
      </c>
      <c r="H55" s="150" t="n">
        <v>0</v>
      </c>
      <c r="I55" s="150"/>
      <c r="J55" s="150"/>
      <c r="K55" s="150" t="n">
        <v>0</v>
      </c>
      <c r="L55" s="150" t="n">
        <v>0</v>
      </c>
      <c r="M55" s="150" t="n">
        <v>0</v>
      </c>
      <c r="N55" s="150" t="n">
        <v>0</v>
      </c>
      <c r="O55" s="150"/>
      <c r="P55" s="150"/>
      <c r="Q55" s="150"/>
      <c r="R55" s="150" t="n">
        <v>0</v>
      </c>
      <c r="S55" s="150" t="n">
        <v>0</v>
      </c>
      <c r="T55" s="150" t="n">
        <v>0</v>
      </c>
      <c r="U55" s="150" t="n">
        <v>0</v>
      </c>
      <c r="V55" s="150" t="n">
        <v>0</v>
      </c>
      <c r="X55" s="150"/>
      <c r="Y55" s="150" t="n">
        <v>0</v>
      </c>
      <c r="Z55" s="150" t="n">
        <f aca="false">+Input!$C$15</f>
        <v>0</v>
      </c>
      <c r="AA55" s="150"/>
      <c r="AB55" s="150"/>
      <c r="AC55" s="150"/>
      <c r="AD55" s="150"/>
      <c r="AE55" s="150"/>
      <c r="AF55" s="150"/>
      <c r="AG55" s="150"/>
      <c r="AH55" s="8"/>
      <c r="AI55" s="289" t="n">
        <v>36249</v>
      </c>
      <c r="AJ55" s="290" t="n">
        <v>16394</v>
      </c>
      <c r="AK55" s="282"/>
      <c r="AL55" s="283"/>
      <c r="AM55" s="409" t="s">
        <v>487</v>
      </c>
      <c r="AN55" s="10"/>
      <c r="AO55" s="8"/>
      <c r="AP55" s="8"/>
      <c r="AQ55" s="8"/>
      <c r="AR55" s="8"/>
      <c r="AS55" s="8"/>
      <c r="BB55" s="150" t="n">
        <f aca="false">+Input!$C$15</f>
        <v>0</v>
      </c>
    </row>
    <row r="56" customFormat="false" ht="12.75" hidden="false" customHeight="true" outlineLevel="0" collapsed="false">
      <c r="A56" s="218" t="s">
        <v>275</v>
      </c>
      <c r="B56" s="275" t="n">
        <f aca="false">SUM(C56:AG56)</f>
        <v>0</v>
      </c>
      <c r="C56" s="150"/>
      <c r="D56" s="150" t="n">
        <v>0</v>
      </c>
      <c r="E56" s="140" t="n">
        <v>0</v>
      </c>
      <c r="F56" s="150" t="n">
        <v>0</v>
      </c>
      <c r="G56" s="150" t="n">
        <v>0</v>
      </c>
      <c r="H56" s="150" t="n">
        <v>0</v>
      </c>
      <c r="I56" s="150"/>
      <c r="J56" s="150"/>
      <c r="K56" s="150" t="n">
        <v>0</v>
      </c>
      <c r="L56" s="150" t="n">
        <v>0</v>
      </c>
      <c r="M56" s="150" t="n">
        <v>0</v>
      </c>
      <c r="N56" s="150" t="n">
        <v>0</v>
      </c>
      <c r="O56" s="150"/>
      <c r="P56" s="150"/>
      <c r="Q56" s="150"/>
      <c r="R56" s="150" t="n">
        <v>0</v>
      </c>
      <c r="S56" s="150" t="n">
        <v>0</v>
      </c>
      <c r="T56" s="150" t="n">
        <v>0</v>
      </c>
      <c r="U56" s="150" t="n">
        <v>0</v>
      </c>
      <c r="V56" s="150" t="n">
        <v>0</v>
      </c>
      <c r="X56" s="150"/>
      <c r="Y56" s="150" t="n">
        <v>0</v>
      </c>
      <c r="Z56" s="150" t="n">
        <f aca="false">+Input!$C$16</f>
        <v>0</v>
      </c>
      <c r="AA56" s="150"/>
      <c r="AB56" s="150"/>
      <c r="AC56" s="150"/>
      <c r="AD56" s="150"/>
      <c r="AE56" s="150"/>
      <c r="AF56" s="150"/>
      <c r="AG56" s="150"/>
      <c r="AH56" s="8"/>
      <c r="AI56" s="289"/>
      <c r="AJ56" s="290"/>
      <c r="AK56" s="282"/>
      <c r="AL56" s="283"/>
      <c r="AM56" s="409"/>
      <c r="AN56" s="10"/>
      <c r="AO56" s="8"/>
      <c r="AP56" s="8"/>
      <c r="AQ56" s="8"/>
      <c r="AR56" s="8"/>
      <c r="AS56" s="8"/>
      <c r="BB56" s="150" t="n">
        <f aca="false">+Input!$C$16</f>
        <v>0</v>
      </c>
    </row>
    <row r="57" customFormat="false" ht="12.75" hidden="false" customHeight="true" outlineLevel="0" collapsed="false">
      <c r="A57" s="276" t="s">
        <v>276</v>
      </c>
      <c r="B57" s="275" t="n">
        <f aca="false">SUM(C57:AG57)</f>
        <v>0</v>
      </c>
      <c r="C57" s="150"/>
      <c r="D57" s="150" t="n">
        <v>0</v>
      </c>
      <c r="E57" s="140" t="n">
        <v>0</v>
      </c>
      <c r="F57" s="150" t="n">
        <v>0</v>
      </c>
      <c r="G57" s="150" t="n">
        <v>0</v>
      </c>
      <c r="H57" s="150" t="n">
        <v>0</v>
      </c>
      <c r="I57" s="150"/>
      <c r="J57" s="150"/>
      <c r="K57" s="150" t="n">
        <v>0</v>
      </c>
      <c r="L57" s="150" t="n">
        <v>0</v>
      </c>
      <c r="M57" s="150" t="n">
        <v>0</v>
      </c>
      <c r="N57" s="150" t="n">
        <v>0</v>
      </c>
      <c r="O57" s="150"/>
      <c r="P57" s="150"/>
      <c r="Q57" s="150"/>
      <c r="R57" s="150" t="n">
        <v>0</v>
      </c>
      <c r="S57" s="150" t="n">
        <v>0</v>
      </c>
      <c r="T57" s="150" t="n">
        <v>0</v>
      </c>
      <c r="U57" s="150" t="n">
        <v>0</v>
      </c>
      <c r="V57" s="150" t="n">
        <v>0</v>
      </c>
      <c r="X57" s="150"/>
      <c r="Y57" s="150" t="n">
        <v>0</v>
      </c>
      <c r="Z57" s="150" t="n">
        <f aca="false">+Input!$C$17</f>
        <v>0</v>
      </c>
      <c r="AA57" s="150"/>
      <c r="AB57" s="150"/>
      <c r="AC57" s="150"/>
      <c r="AD57" s="150"/>
      <c r="AE57" s="150"/>
      <c r="AF57" s="150"/>
      <c r="AG57" s="150"/>
      <c r="AH57" s="8"/>
      <c r="AI57" s="289"/>
      <c r="AJ57" s="290"/>
      <c r="AK57" s="282"/>
      <c r="AL57" s="283"/>
      <c r="AM57" s="409"/>
      <c r="AN57" s="10"/>
      <c r="AO57" s="8"/>
      <c r="AP57" s="8"/>
      <c r="AQ57" s="8"/>
      <c r="AR57" s="8"/>
      <c r="AS57" s="8"/>
      <c r="BB57" s="150" t="n">
        <f aca="false">+Input!$C$17</f>
        <v>0</v>
      </c>
    </row>
    <row r="58" customFormat="false" ht="12.75" hidden="false" customHeight="true" outlineLevel="0" collapsed="false">
      <c r="A58" s="276" t="s">
        <v>438</v>
      </c>
      <c r="B58" s="275" t="n">
        <f aca="false">SUM(C58:AG58)</f>
        <v>101765.4597</v>
      </c>
      <c r="C58" s="150"/>
      <c r="D58" s="150" t="n">
        <v>-10573.4154</v>
      </c>
      <c r="E58" s="140" t="n">
        <v>32844.2833</v>
      </c>
      <c r="F58" s="150" t="n">
        <v>36788.9402</v>
      </c>
      <c r="G58" s="150" t="n">
        <v>-44796.9162</v>
      </c>
      <c r="H58" s="150" t="n">
        <v>73914.5643</v>
      </c>
      <c r="I58" s="150"/>
      <c r="J58" s="150"/>
      <c r="K58" s="150" t="n">
        <v>4378.4236</v>
      </c>
      <c r="L58" s="150" t="n">
        <v>-147710.1208</v>
      </c>
      <c r="M58" s="150" t="n">
        <v>9132.8396</v>
      </c>
      <c r="N58" s="150" t="n">
        <v>-44122.7813</v>
      </c>
      <c r="O58" s="150"/>
      <c r="P58" s="150"/>
      <c r="Q58" s="150"/>
      <c r="R58" s="150" t="n">
        <v>-107903.41</v>
      </c>
      <c r="S58" s="150" t="n">
        <v>76389</v>
      </c>
      <c r="T58" s="150" t="n">
        <v>137336.5877</v>
      </c>
      <c r="U58" s="150" t="n">
        <v>6319.1994</v>
      </c>
      <c r="V58" s="150" t="n">
        <v>5585.472</v>
      </c>
      <c r="X58" s="150"/>
      <c r="Y58" s="150" t="n">
        <v>69909.4018</v>
      </c>
      <c r="Z58" s="150" t="n">
        <f aca="false">+Input!$C$18</f>
        <v>4273.3915</v>
      </c>
      <c r="AA58" s="150"/>
      <c r="AB58" s="150"/>
      <c r="AC58" s="150"/>
      <c r="AD58" s="150"/>
      <c r="AE58" s="150"/>
      <c r="AF58" s="150"/>
      <c r="AG58" s="150"/>
      <c r="AH58" s="8"/>
      <c r="AI58" s="289"/>
      <c r="AJ58" s="290"/>
      <c r="AK58" s="282"/>
      <c r="AL58" s="283"/>
      <c r="AM58" s="409"/>
      <c r="AN58" s="277"/>
      <c r="AO58" s="132"/>
      <c r="AP58" s="132"/>
      <c r="AQ58" s="132"/>
      <c r="AR58" s="132"/>
      <c r="AS58" s="132"/>
      <c r="AT58" s="145"/>
      <c r="AU58" s="145"/>
      <c r="AV58" s="145"/>
      <c r="AW58" s="145"/>
      <c r="AX58" s="145"/>
      <c r="BB58" s="150" t="n">
        <f aca="false">+Input!$C$18</f>
        <v>4273.3915</v>
      </c>
    </row>
    <row r="59" customFormat="false" ht="12.75" hidden="false" customHeight="true" outlineLevel="0" collapsed="false">
      <c r="A59" s="276" t="s">
        <v>278</v>
      </c>
      <c r="B59" s="275" t="n">
        <f aca="false">SUM(C59:AG59)</f>
        <v>291984.2173</v>
      </c>
      <c r="C59" s="150"/>
      <c r="D59" s="150" t="n">
        <v>33066.2049</v>
      </c>
      <c r="E59" s="140" t="n">
        <v>11973.9854</v>
      </c>
      <c r="F59" s="150" t="n">
        <v>11294.8672</v>
      </c>
      <c r="G59" s="150" t="n">
        <v>11870.2354</v>
      </c>
      <c r="H59" s="150" t="n">
        <v>12531.9146</v>
      </c>
      <c r="I59" s="150"/>
      <c r="J59" s="150"/>
      <c r="K59" s="150" t="n">
        <v>36557.234</v>
      </c>
      <c r="L59" s="150" t="n">
        <v>12006.7955</v>
      </c>
      <c r="M59" s="150" t="n">
        <v>12516.5534</v>
      </c>
      <c r="N59" s="150" t="n">
        <v>12040.9657</v>
      </c>
      <c r="O59" s="150"/>
      <c r="P59" s="150"/>
      <c r="Q59" s="150"/>
      <c r="R59" s="150" t="n">
        <v>46457.3245</v>
      </c>
      <c r="S59" s="150" t="n">
        <v>11804</v>
      </c>
      <c r="T59" s="150" t="n">
        <v>11503.7363</v>
      </c>
      <c r="U59" s="150" t="n">
        <v>11775.0389</v>
      </c>
      <c r="V59" s="150" t="n">
        <v>11459.2258</v>
      </c>
      <c r="X59" s="150"/>
      <c r="Y59" s="150" t="n">
        <v>33805.4388</v>
      </c>
      <c r="Z59" s="150" t="n">
        <f aca="false">+Input!$C$19</f>
        <v>11320.6969</v>
      </c>
      <c r="AA59" s="150"/>
      <c r="AB59" s="150"/>
      <c r="AC59" s="150"/>
      <c r="AD59" s="150"/>
      <c r="AE59" s="150"/>
      <c r="AF59" s="150"/>
      <c r="AG59" s="150"/>
      <c r="AH59" s="8"/>
      <c r="AI59" s="289"/>
      <c r="AJ59" s="290"/>
      <c r="AK59" s="282"/>
      <c r="AL59" s="283"/>
      <c r="AM59" s="409"/>
      <c r="AN59" s="277"/>
      <c r="AO59" s="132"/>
      <c r="AP59" s="132"/>
      <c r="AQ59" s="132"/>
      <c r="AR59" s="132"/>
      <c r="AS59" s="132"/>
      <c r="AT59" s="145"/>
      <c r="AU59" s="145"/>
      <c r="AV59" s="145"/>
      <c r="AW59" s="145"/>
      <c r="AX59" s="145"/>
      <c r="BB59" s="150" t="n">
        <f aca="false">+Input!$C$19</f>
        <v>11320.6969</v>
      </c>
    </row>
    <row r="60" customFormat="false" ht="12.75" hidden="false" customHeight="true" outlineLevel="0" collapsed="false">
      <c r="A60" s="276" t="s">
        <v>279</v>
      </c>
      <c r="B60" s="275" t="n">
        <f aca="false">SUM(C60:AG60)</f>
        <v>137194</v>
      </c>
      <c r="C60" s="150"/>
      <c r="D60" s="150" t="n">
        <v>0</v>
      </c>
      <c r="E60" s="140" t="n">
        <v>0</v>
      </c>
      <c r="F60" s="150" t="n">
        <v>220000</v>
      </c>
      <c r="G60" s="150" t="n">
        <v>0</v>
      </c>
      <c r="H60" s="150" t="n">
        <v>0</v>
      </c>
      <c r="I60" s="150"/>
      <c r="J60" s="150"/>
      <c r="K60" s="150" t="n">
        <v>-100000</v>
      </c>
      <c r="L60" s="150" t="n">
        <v>0</v>
      </c>
      <c r="M60" s="150" t="n">
        <v>0</v>
      </c>
      <c r="N60" s="150" t="n">
        <v>0</v>
      </c>
      <c r="O60" s="150"/>
      <c r="P60" s="150"/>
      <c r="Q60" s="150"/>
      <c r="R60" s="150" t="n">
        <v>0</v>
      </c>
      <c r="S60" s="150" t="n">
        <v>4545</v>
      </c>
      <c r="T60" s="150" t="n">
        <v>24773</v>
      </c>
      <c r="U60" s="150" t="n">
        <v>0</v>
      </c>
      <c r="V60" s="150" t="n">
        <v>0</v>
      </c>
      <c r="X60" s="150"/>
      <c r="Y60" s="150" t="n">
        <v>0</v>
      </c>
      <c r="Z60" s="150" t="n">
        <f aca="false">+Input!$C$20</f>
        <v>-12124</v>
      </c>
      <c r="AA60" s="150"/>
      <c r="AB60" s="150"/>
      <c r="AC60" s="150"/>
      <c r="AD60" s="150"/>
      <c r="AE60" s="150"/>
      <c r="AF60" s="150"/>
      <c r="AG60" s="150"/>
      <c r="AH60" s="8"/>
      <c r="AI60" s="289"/>
      <c r="AJ60" s="290"/>
      <c r="AK60" s="282"/>
      <c r="AL60" s="283"/>
      <c r="AM60" s="409"/>
      <c r="AN60" s="277"/>
      <c r="AO60" s="132"/>
      <c r="AP60" s="132"/>
      <c r="AQ60" s="132"/>
      <c r="AR60" s="132"/>
      <c r="AS60" s="132"/>
      <c r="AT60" s="145"/>
      <c r="AU60" s="145"/>
      <c r="AV60" s="145"/>
      <c r="AW60" s="145"/>
      <c r="AX60" s="145"/>
      <c r="BB60" s="150" t="n">
        <f aca="false">+Input!$C$20</f>
        <v>-12124</v>
      </c>
    </row>
    <row r="61" customFormat="false" ht="12.75" hidden="false" customHeight="true" outlineLevel="0" collapsed="false">
      <c r="A61" s="276" t="s">
        <v>439</v>
      </c>
      <c r="B61" s="275" t="n">
        <f aca="false">SUM(C61:AG61)</f>
        <v>0</v>
      </c>
      <c r="C61" s="150"/>
      <c r="D61" s="150" t="n">
        <v>0</v>
      </c>
      <c r="E61" s="140" t="n">
        <v>0</v>
      </c>
      <c r="F61" s="150" t="n">
        <v>0</v>
      </c>
      <c r="G61" s="150" t="n">
        <v>0</v>
      </c>
      <c r="H61" s="150" t="n">
        <v>0</v>
      </c>
      <c r="I61" s="150"/>
      <c r="J61" s="150"/>
      <c r="K61" s="150" t="n">
        <v>0</v>
      </c>
      <c r="L61" s="150" t="n">
        <v>0</v>
      </c>
      <c r="M61" s="150" t="n">
        <v>0</v>
      </c>
      <c r="N61" s="150" t="n">
        <v>0</v>
      </c>
      <c r="O61" s="150"/>
      <c r="P61" s="150"/>
      <c r="Q61" s="150"/>
      <c r="R61" s="150" t="n">
        <v>0</v>
      </c>
      <c r="S61" s="150" t="n">
        <v>0</v>
      </c>
      <c r="T61" s="150" t="n">
        <v>0</v>
      </c>
      <c r="U61" s="150" t="n">
        <v>0</v>
      </c>
      <c r="V61" s="150" t="n">
        <v>0</v>
      </c>
      <c r="X61" s="150"/>
      <c r="Y61" s="150" t="n">
        <v>0</v>
      </c>
      <c r="Z61" s="150" t="n">
        <f aca="false">+Input!$C$21</f>
        <v>0</v>
      </c>
      <c r="AA61" s="150"/>
      <c r="AB61" s="150"/>
      <c r="AC61" s="150"/>
      <c r="AD61" s="150"/>
      <c r="AE61" s="150"/>
      <c r="AF61" s="150"/>
      <c r="AG61" s="150"/>
      <c r="AH61" s="8"/>
      <c r="AI61" s="289"/>
      <c r="AJ61" s="290"/>
      <c r="AK61" s="282"/>
      <c r="AL61" s="283"/>
      <c r="AM61" s="409"/>
      <c r="AN61" s="10"/>
      <c r="AO61" s="8"/>
      <c r="AP61" s="8"/>
      <c r="AQ61" s="8"/>
      <c r="AR61" s="8"/>
      <c r="AS61" s="8"/>
      <c r="BB61" s="150" t="n">
        <f aca="false">+Input!$C$21</f>
        <v>0</v>
      </c>
    </row>
    <row r="62" customFormat="false" ht="12.75" hidden="false" customHeight="true" outlineLevel="0" collapsed="false">
      <c r="A62" s="276" t="s">
        <v>281</v>
      </c>
      <c r="B62" s="275" t="n">
        <f aca="false">SUM(C62:AG62)</f>
        <v>7506.2896</v>
      </c>
      <c r="C62" s="150"/>
      <c r="D62" s="150" t="n">
        <v>4616.9073</v>
      </c>
      <c r="E62" s="140" t="n">
        <v>-1875.8074</v>
      </c>
      <c r="F62" s="150" t="n">
        <v>2798.077</v>
      </c>
      <c r="G62" s="150" t="n">
        <v>-42.7122</v>
      </c>
      <c r="H62" s="150" t="n">
        <v>-1826.138</v>
      </c>
      <c r="I62" s="150"/>
      <c r="J62" s="150"/>
      <c r="K62" s="150" t="n">
        <v>-1278.2808</v>
      </c>
      <c r="L62" s="150" t="n">
        <v>6389.5744</v>
      </c>
      <c r="M62" s="150" t="n">
        <v>-626.9999</v>
      </c>
      <c r="N62" s="150" t="n">
        <v>1414.9451</v>
      </c>
      <c r="O62" s="150"/>
      <c r="P62" s="150"/>
      <c r="Q62" s="150"/>
      <c r="R62" s="150" t="n">
        <v>-2153.0169</v>
      </c>
      <c r="S62" s="150" t="n">
        <v>-2095</v>
      </c>
      <c r="T62" s="150" t="n">
        <v>-762.0809</v>
      </c>
      <c r="U62" s="150" t="n">
        <v>2220.4073</v>
      </c>
      <c r="V62" s="150" t="n">
        <v>-593.7294</v>
      </c>
      <c r="X62" s="150"/>
      <c r="Y62" s="150" t="n">
        <v>1767.9231</v>
      </c>
      <c r="Z62" s="150" t="n">
        <f aca="false">+Input!$C$22+Input!$C$23</f>
        <v>-447.7791</v>
      </c>
      <c r="AA62" s="150"/>
      <c r="AB62" s="150"/>
      <c r="AC62" s="150"/>
      <c r="AD62" s="150"/>
      <c r="AE62" s="150"/>
      <c r="AF62" s="150"/>
      <c r="AG62" s="150"/>
      <c r="AH62" s="8"/>
      <c r="AI62" s="289"/>
      <c r="AJ62" s="290"/>
      <c r="AK62" s="282"/>
      <c r="AL62" s="283"/>
      <c r="AM62" s="409"/>
      <c r="AN62" s="8"/>
      <c r="AO62" s="8"/>
      <c r="AP62" s="8"/>
      <c r="AQ62" s="8"/>
      <c r="AR62" s="8"/>
      <c r="AS62" s="8"/>
      <c r="BB62" s="150" t="n">
        <f aca="false">+Input!$C$22+Input!$C$23</f>
        <v>-447.7791</v>
      </c>
    </row>
    <row r="63" customFormat="false" ht="12.75" hidden="false" customHeight="true" outlineLevel="0" collapsed="false">
      <c r="A63" s="276" t="s">
        <v>393</v>
      </c>
      <c r="B63" s="275" t="n">
        <f aca="false">SUM(C63:AG63)</f>
        <v>0</v>
      </c>
      <c r="C63" s="150"/>
      <c r="D63" s="150" t="n">
        <v>0</v>
      </c>
      <c r="E63" s="140" t="n">
        <v>0</v>
      </c>
      <c r="F63" s="150" t="n">
        <v>0</v>
      </c>
      <c r="G63" s="150" t="n">
        <v>0</v>
      </c>
      <c r="H63" s="150" t="n">
        <v>0</v>
      </c>
      <c r="I63" s="150"/>
      <c r="J63" s="150"/>
      <c r="K63" s="150" t="n">
        <v>0</v>
      </c>
      <c r="L63" s="150" t="n">
        <v>0</v>
      </c>
      <c r="M63" s="150" t="n">
        <v>0</v>
      </c>
      <c r="N63" s="150" t="n">
        <v>0</v>
      </c>
      <c r="O63" s="150"/>
      <c r="P63" s="150"/>
      <c r="Q63" s="150"/>
      <c r="R63" s="150" t="n">
        <v>0</v>
      </c>
      <c r="S63" s="150" t="n">
        <v>0</v>
      </c>
      <c r="T63" s="150" t="n">
        <v>0</v>
      </c>
      <c r="U63" s="150" t="n">
        <v>0</v>
      </c>
      <c r="V63" s="150" t="n">
        <v>0</v>
      </c>
      <c r="X63" s="150"/>
      <c r="Y63" s="150" t="n">
        <v>0</v>
      </c>
      <c r="Z63" s="150" t="n">
        <f aca="false">+Input!$C$34</f>
        <v>0</v>
      </c>
      <c r="AA63" s="150"/>
      <c r="AB63" s="150"/>
      <c r="AC63" s="150"/>
      <c r="AD63" s="150"/>
      <c r="AE63" s="150"/>
      <c r="AF63" s="150"/>
      <c r="AG63" s="150"/>
      <c r="AH63" s="8"/>
      <c r="AI63" s="293"/>
      <c r="AJ63" s="290"/>
      <c r="AK63" s="282"/>
      <c r="AL63" s="283"/>
      <c r="AM63" s="409"/>
      <c r="AN63" s="8"/>
      <c r="AO63" s="8"/>
      <c r="AP63" s="8"/>
      <c r="AQ63" s="8"/>
      <c r="AR63" s="8"/>
      <c r="AS63" s="8"/>
      <c r="BB63" s="150" t="n">
        <f aca="false">+Input!$C$34</f>
        <v>0</v>
      </c>
    </row>
    <row r="64" customFormat="false" ht="12.75" hidden="true" customHeight="true" outlineLevel="0" collapsed="false">
      <c r="A64" s="276" t="s">
        <v>440</v>
      </c>
      <c r="B64" s="275" t="n">
        <f aca="false">SUM(C64:AG64)</f>
        <v>0</v>
      </c>
      <c r="C64" s="150"/>
      <c r="D64" s="150" t="n">
        <v>0</v>
      </c>
      <c r="E64" s="140" t="n">
        <v>0</v>
      </c>
      <c r="F64" s="150" t="n">
        <v>0</v>
      </c>
      <c r="G64" s="150" t="n">
        <v>0</v>
      </c>
      <c r="H64" s="150" t="n">
        <v>0</v>
      </c>
      <c r="I64" s="150"/>
      <c r="J64" s="150"/>
      <c r="K64" s="150" t="n">
        <v>0</v>
      </c>
      <c r="L64" s="150" t="n">
        <v>0</v>
      </c>
      <c r="M64" s="150" t="n">
        <v>0</v>
      </c>
      <c r="N64" s="150" t="n">
        <v>0</v>
      </c>
      <c r="O64" s="150"/>
      <c r="P64" s="150"/>
      <c r="Q64" s="150"/>
      <c r="R64" s="150" t="n">
        <v>0</v>
      </c>
      <c r="S64" s="150" t="n">
        <v>0</v>
      </c>
      <c r="T64" s="150" t="n">
        <v>0</v>
      </c>
      <c r="U64" s="150" t="n">
        <v>0</v>
      </c>
      <c r="V64" s="150" t="n">
        <v>0</v>
      </c>
      <c r="X64" s="150"/>
      <c r="Y64" s="150" t="n">
        <v>0</v>
      </c>
      <c r="Z64" s="150" t="n">
        <v>0</v>
      </c>
      <c r="AA64" s="150"/>
      <c r="AB64" s="150"/>
      <c r="AC64" s="150"/>
      <c r="AD64" s="150"/>
      <c r="AE64" s="150"/>
      <c r="AF64" s="150"/>
      <c r="AG64" s="150"/>
      <c r="AH64" s="8"/>
      <c r="AI64" s="295"/>
      <c r="AJ64" s="290"/>
      <c r="AK64" s="282"/>
      <c r="AL64" s="283"/>
      <c r="AM64" s="409"/>
      <c r="AN64" s="8"/>
      <c r="AO64" s="8"/>
      <c r="AP64" s="8"/>
      <c r="AQ64" s="8"/>
      <c r="AR64" s="8"/>
      <c r="AS64" s="8"/>
      <c r="BB64" s="150" t="n">
        <v>0</v>
      </c>
    </row>
    <row r="65" customFormat="false" ht="12.75" hidden="true" customHeight="true" outlineLevel="0" collapsed="false">
      <c r="A65" s="218" t="s">
        <v>441</v>
      </c>
      <c r="B65" s="275" t="n">
        <f aca="false">SUM(C65:AG65)</f>
        <v>0</v>
      </c>
      <c r="C65" s="150"/>
      <c r="D65" s="150" t="n">
        <v>0</v>
      </c>
      <c r="E65" s="140" t="n">
        <v>0</v>
      </c>
      <c r="F65" s="150" t="n">
        <v>0</v>
      </c>
      <c r="G65" s="150" t="n">
        <v>0</v>
      </c>
      <c r="H65" s="150" t="n">
        <v>0</v>
      </c>
      <c r="I65" s="150"/>
      <c r="J65" s="150"/>
      <c r="K65" s="150" t="n">
        <v>0</v>
      </c>
      <c r="L65" s="150" t="n">
        <v>0</v>
      </c>
      <c r="M65" s="150" t="n">
        <v>0</v>
      </c>
      <c r="N65" s="150" t="n">
        <v>0</v>
      </c>
      <c r="O65" s="150"/>
      <c r="P65" s="150"/>
      <c r="Q65" s="150"/>
      <c r="R65" s="150" t="n">
        <v>0</v>
      </c>
      <c r="S65" s="150" t="n">
        <v>0</v>
      </c>
      <c r="T65" s="150" t="n">
        <v>0</v>
      </c>
      <c r="U65" s="150" t="n">
        <v>0</v>
      </c>
      <c r="V65" s="150" t="n">
        <v>0</v>
      </c>
      <c r="X65" s="150"/>
      <c r="Y65" s="150" t="n">
        <v>0</v>
      </c>
      <c r="Z65" s="150" t="n">
        <v>0</v>
      </c>
      <c r="AA65" s="150"/>
      <c r="AB65" s="150"/>
      <c r="AC65" s="150"/>
      <c r="AD65" s="150"/>
      <c r="AE65" s="150"/>
      <c r="AF65" s="150"/>
      <c r="AG65" s="150"/>
      <c r="AH65" s="8"/>
      <c r="AI65" s="296"/>
      <c r="AJ65" s="290"/>
      <c r="AK65" s="282"/>
      <c r="AL65" s="283"/>
      <c r="AM65" s="409"/>
      <c r="AN65" s="8"/>
      <c r="AO65" s="8"/>
      <c r="AP65" s="8"/>
      <c r="AQ65" s="8"/>
      <c r="AR65" s="8"/>
      <c r="AS65" s="8"/>
      <c r="BB65" s="150" t="n">
        <v>0</v>
      </c>
    </row>
    <row r="66" customFormat="false" ht="12.75" hidden="false" customHeight="true" outlineLevel="0" collapsed="false">
      <c r="A66" s="218" t="s">
        <v>442</v>
      </c>
      <c r="B66" s="275" t="n">
        <f aca="false">SUM(C66:AG66)</f>
        <v>0</v>
      </c>
      <c r="C66" s="150"/>
      <c r="D66" s="150"/>
      <c r="F66" s="150"/>
      <c r="G66" s="150"/>
      <c r="H66" s="150"/>
      <c r="I66" s="150"/>
      <c r="J66" s="150"/>
      <c r="K66" s="150"/>
      <c r="L66" s="150"/>
      <c r="M66" s="150"/>
      <c r="N66" s="150"/>
      <c r="O66" s="150"/>
      <c r="P66" s="150"/>
      <c r="Q66" s="150"/>
      <c r="R66" s="150"/>
      <c r="S66" s="150"/>
      <c r="T66" s="150"/>
      <c r="U66" s="150"/>
      <c r="V66" s="150"/>
      <c r="X66" s="150"/>
      <c r="Y66" s="150"/>
      <c r="Z66" s="150"/>
      <c r="AA66" s="150"/>
      <c r="AB66" s="150"/>
      <c r="AC66" s="150"/>
      <c r="AD66" s="150"/>
      <c r="AE66" s="150"/>
      <c r="AF66" s="150"/>
      <c r="AG66" s="150"/>
      <c r="AH66" s="8"/>
      <c r="AI66" s="296"/>
      <c r="AJ66" s="290"/>
      <c r="AK66" s="282"/>
      <c r="AL66" s="283"/>
      <c r="AM66" s="409"/>
      <c r="AN66" s="8"/>
      <c r="AO66" s="8"/>
      <c r="AP66" s="8"/>
      <c r="AQ66" s="8"/>
      <c r="AR66" s="8"/>
      <c r="AS66" s="8"/>
      <c r="BB66" s="150"/>
    </row>
    <row r="67" customFormat="false" ht="12.75" hidden="false" customHeight="true" outlineLevel="0" collapsed="false">
      <c r="A67" s="218" t="s">
        <v>443</v>
      </c>
      <c r="B67" s="275" t="n">
        <f aca="false">SUM(C67:AG67)</f>
        <v>-39894</v>
      </c>
      <c r="C67" s="150"/>
      <c r="D67" s="150" t="n">
        <v>0</v>
      </c>
      <c r="E67" s="140" t="n">
        <v>0</v>
      </c>
      <c r="F67" s="150" t="n">
        <v>0</v>
      </c>
      <c r="G67" s="150" t="n">
        <v>10989</v>
      </c>
      <c r="H67" s="150" t="n">
        <v>-25184</v>
      </c>
      <c r="I67" s="150"/>
      <c r="J67" s="150"/>
      <c r="K67" s="150" t="n">
        <v>0</v>
      </c>
      <c r="L67" s="150" t="n">
        <v>0</v>
      </c>
      <c r="M67" s="150" t="n">
        <v>0</v>
      </c>
      <c r="N67" s="150" t="n">
        <v>0</v>
      </c>
      <c r="O67" s="150"/>
      <c r="P67" s="150"/>
      <c r="Q67" s="150"/>
      <c r="R67" s="150" t="n">
        <v>-17726</v>
      </c>
      <c r="S67" s="150" t="n">
        <v>0</v>
      </c>
      <c r="T67" s="150" t="n">
        <v>0</v>
      </c>
      <c r="U67" s="150" t="n">
        <v>-7973</v>
      </c>
      <c r="V67" s="150" t="n">
        <v>0</v>
      </c>
      <c r="X67" s="150"/>
      <c r="Y67" s="150" t="n">
        <v>0</v>
      </c>
      <c r="Z67" s="150" t="n">
        <f aca="false">+Input!$C$24</f>
        <v>0</v>
      </c>
      <c r="AA67" s="150"/>
      <c r="AB67" s="150"/>
      <c r="AC67" s="150"/>
      <c r="AD67" s="150"/>
      <c r="AE67" s="150"/>
      <c r="AF67" s="150"/>
      <c r="AG67" s="150"/>
      <c r="AH67" s="8"/>
      <c r="AI67" s="296"/>
      <c r="AJ67" s="297"/>
      <c r="AK67" s="298"/>
      <c r="AL67" s="299"/>
      <c r="AM67" s="416"/>
      <c r="AN67" s="8"/>
      <c r="AO67" s="8"/>
      <c r="AP67" s="8"/>
      <c r="AQ67" s="8"/>
      <c r="AR67" s="8"/>
      <c r="AS67" s="8"/>
      <c r="BB67" s="150" t="n">
        <f aca="false">+Input!$C$24</f>
        <v>0</v>
      </c>
    </row>
    <row r="68" customFormat="false" ht="12.75" hidden="false" customHeight="true" outlineLevel="0" collapsed="false">
      <c r="A68" s="218" t="s">
        <v>444</v>
      </c>
      <c r="B68" s="275" t="n">
        <f aca="false">SUM(C68:AG68)</f>
        <v>0</v>
      </c>
      <c r="C68" s="150"/>
      <c r="D68" s="150"/>
      <c r="F68" s="150"/>
      <c r="G68" s="150"/>
      <c r="H68" s="150"/>
      <c r="I68" s="150"/>
      <c r="J68" s="150"/>
      <c r="K68" s="150"/>
      <c r="L68" s="150"/>
      <c r="M68" s="150"/>
      <c r="N68" s="150"/>
      <c r="O68" s="150"/>
      <c r="P68" s="150"/>
      <c r="Q68" s="150"/>
      <c r="R68" s="150"/>
      <c r="S68" s="150"/>
      <c r="T68" s="150"/>
      <c r="U68" s="150"/>
      <c r="V68" s="150"/>
      <c r="W68" s="150"/>
      <c r="X68" s="150"/>
      <c r="Y68" s="150"/>
      <c r="Z68" s="150"/>
      <c r="AA68" s="150"/>
      <c r="AB68" s="150"/>
      <c r="AC68" s="150"/>
      <c r="AD68" s="150"/>
      <c r="AE68" s="150"/>
      <c r="AF68" s="150"/>
      <c r="AG68" s="150"/>
      <c r="AH68" s="8"/>
      <c r="AI68" s="296"/>
      <c r="AJ68" s="297"/>
      <c r="AK68" s="298"/>
      <c r="AL68" s="299"/>
      <c r="AM68" s="416"/>
      <c r="AN68" s="8"/>
      <c r="AO68" s="8"/>
      <c r="AP68" s="8"/>
      <c r="AQ68" s="8"/>
      <c r="AR68" s="8"/>
      <c r="AS68" s="8"/>
      <c r="BB68" s="150"/>
    </row>
    <row r="69" customFormat="false" ht="12.75" hidden="false" customHeight="true" outlineLevel="0" collapsed="false">
      <c r="A69" s="276" t="s">
        <v>445</v>
      </c>
      <c r="B69" s="275" t="n">
        <f aca="false">SUM(C69:AG69)</f>
        <v>0</v>
      </c>
      <c r="C69" s="150"/>
      <c r="D69" s="150"/>
      <c r="F69" s="150"/>
      <c r="G69" s="150"/>
      <c r="H69" s="150"/>
      <c r="I69" s="150"/>
      <c r="J69" s="150"/>
      <c r="K69" s="150"/>
      <c r="L69" s="150"/>
      <c r="M69" s="150"/>
      <c r="N69" s="150"/>
      <c r="O69" s="150"/>
      <c r="P69" s="150"/>
      <c r="Q69" s="150"/>
      <c r="R69" s="150"/>
      <c r="S69" s="150"/>
      <c r="T69" s="150"/>
      <c r="U69" s="150"/>
      <c r="V69" s="150"/>
      <c r="W69" s="150"/>
      <c r="X69" s="150"/>
      <c r="Y69" s="150"/>
      <c r="Z69" s="150"/>
      <c r="AA69" s="150"/>
      <c r="AB69" s="150"/>
      <c r="AC69" s="150"/>
      <c r="AD69" s="150"/>
      <c r="AE69" s="150"/>
      <c r="AF69" s="150"/>
      <c r="AG69" s="150"/>
      <c r="AH69" s="8"/>
      <c r="AI69" s="296"/>
      <c r="AJ69" s="297"/>
      <c r="AK69" s="298"/>
      <c r="AL69" s="299"/>
      <c r="AM69" s="416"/>
      <c r="AN69" s="8"/>
      <c r="AO69" s="8"/>
      <c r="AP69" s="8"/>
      <c r="AQ69" s="8"/>
      <c r="AR69" s="8"/>
      <c r="AS69" s="8"/>
      <c r="BB69" s="150"/>
    </row>
    <row r="70" customFormat="false" ht="12.75" hidden="false" customHeight="true" outlineLevel="0" collapsed="false">
      <c r="A70" s="218" t="s">
        <v>446</v>
      </c>
      <c r="B70" s="275" t="n">
        <f aca="false">SUM(C70:AG70)</f>
        <v>0</v>
      </c>
      <c r="C70" s="150"/>
      <c r="D70" s="150"/>
      <c r="F70" s="150"/>
      <c r="G70" s="150"/>
      <c r="H70" s="150"/>
      <c r="I70" s="150"/>
      <c r="J70" s="150"/>
      <c r="K70" s="150"/>
      <c r="L70" s="150"/>
      <c r="M70" s="150"/>
      <c r="N70" s="150"/>
      <c r="O70" s="150"/>
      <c r="P70" s="150"/>
      <c r="Q70" s="150"/>
      <c r="R70" s="150"/>
      <c r="S70" s="150"/>
      <c r="T70" s="150"/>
      <c r="U70" s="150"/>
      <c r="V70" s="150"/>
      <c r="W70" s="150"/>
      <c r="X70" s="150"/>
      <c r="Y70" s="150"/>
      <c r="Z70" s="150"/>
      <c r="AA70" s="150"/>
      <c r="AB70" s="150"/>
      <c r="AC70" s="150"/>
      <c r="AD70" s="150"/>
      <c r="AE70" s="150"/>
      <c r="AF70" s="150"/>
      <c r="AG70" s="150"/>
      <c r="AH70" s="8"/>
      <c r="AI70" s="296"/>
      <c r="AJ70" s="297"/>
      <c r="AK70" s="298"/>
      <c r="AL70" s="299"/>
      <c r="AM70" s="416"/>
      <c r="AN70" s="8"/>
      <c r="AO70" s="8"/>
      <c r="AP70" s="8"/>
      <c r="AQ70" s="8"/>
      <c r="AR70" s="8"/>
      <c r="AS70" s="8"/>
      <c r="BB70" s="150"/>
    </row>
    <row r="71" customFormat="false" ht="12.75" hidden="false" customHeight="true" outlineLevel="0" collapsed="false">
      <c r="A71" s="218" t="s">
        <v>447</v>
      </c>
      <c r="B71" s="275" t="s">
        <v>448</v>
      </c>
      <c r="C71" s="150"/>
      <c r="AH71" s="8"/>
      <c r="AI71" s="296"/>
      <c r="AJ71" s="297"/>
      <c r="AK71" s="298"/>
      <c r="AL71" s="299"/>
      <c r="AM71" s="416"/>
    </row>
    <row r="72" customFormat="false" ht="12.75" hidden="false" customHeight="true" outlineLevel="0" collapsed="false">
      <c r="A72" s="218"/>
      <c r="B72" s="300" t="s">
        <v>449</v>
      </c>
      <c r="C72" s="9"/>
      <c r="AH72" s="8"/>
      <c r="AI72" s="280" t="s">
        <v>488</v>
      </c>
      <c r="AJ72" s="291"/>
      <c r="AK72" s="390"/>
      <c r="AL72" s="283"/>
      <c r="AM72" s="409"/>
    </row>
    <row r="73" customFormat="false" ht="12.75" hidden="false" customHeight="true" outlineLevel="0" collapsed="false">
      <c r="A73" s="218" t="s">
        <v>450</v>
      </c>
      <c r="B73" s="275" t="n">
        <f aca="false">E22</f>
        <v>0</v>
      </c>
      <c r="C73" s="150"/>
      <c r="AH73" s="8"/>
      <c r="AI73" s="289"/>
      <c r="AJ73" s="290"/>
      <c r="AK73" s="282"/>
      <c r="AL73" s="283"/>
      <c r="AM73" s="409"/>
    </row>
    <row r="74" customFormat="false" ht="12.75" hidden="false" customHeight="true" outlineLevel="0" collapsed="false">
      <c r="A74" s="218" t="s">
        <v>451</v>
      </c>
      <c r="B74" s="275" t="n">
        <f aca="false">SUM(C74:AG74)</f>
        <v>0</v>
      </c>
      <c r="C74" s="150"/>
      <c r="D74" s="150"/>
      <c r="E74" s="150"/>
      <c r="F74" s="150"/>
      <c r="G74" s="150"/>
      <c r="H74" s="150"/>
      <c r="I74" s="150"/>
      <c r="J74" s="150"/>
      <c r="K74" s="150"/>
      <c r="L74" s="150"/>
      <c r="M74" s="0"/>
      <c r="N74" s="150"/>
      <c r="O74" s="150"/>
      <c r="P74" s="150"/>
      <c r="Q74" s="150"/>
      <c r="R74" s="150"/>
      <c r="S74" s="150"/>
      <c r="T74" s="150"/>
      <c r="U74" s="150"/>
      <c r="V74" s="150"/>
      <c r="W74" s="150"/>
      <c r="X74" s="150"/>
      <c r="Y74" s="150"/>
      <c r="Z74" s="150"/>
      <c r="AA74" s="150"/>
      <c r="AB74" s="150"/>
      <c r="AC74" s="150"/>
      <c r="AD74" s="150"/>
      <c r="AE74" s="150"/>
      <c r="AF74" s="150"/>
      <c r="AG74" s="150"/>
      <c r="AH74" s="8"/>
      <c r="AI74" s="417"/>
      <c r="AJ74" s="418" t="s">
        <v>489</v>
      </c>
      <c r="AK74" s="298"/>
      <c r="AL74" s="419" t="n">
        <f aca="false">SUM(AJ77:AJ172)</f>
        <v>0</v>
      </c>
      <c r="AM74" s="416"/>
    </row>
    <row r="75" customFormat="false" ht="12.75" hidden="false" customHeight="true" outlineLevel="0" collapsed="false">
      <c r="A75" s="218"/>
      <c r="B75" s="302"/>
      <c r="C75" s="9"/>
      <c r="D75" s="9"/>
      <c r="E75" s="9"/>
      <c r="F75" s="9"/>
      <c r="G75" s="9"/>
      <c r="H75" s="9"/>
      <c r="I75" s="9"/>
      <c r="J75" s="9"/>
      <c r="K75" s="9"/>
      <c r="L75" s="9"/>
      <c r="M75" s="9"/>
      <c r="N75" s="9"/>
      <c r="O75" s="9"/>
      <c r="P75" s="9"/>
      <c r="Q75" s="9"/>
      <c r="R75" s="9"/>
      <c r="S75" s="9"/>
      <c r="T75" s="9"/>
      <c r="U75" s="9"/>
      <c r="V75" s="9"/>
      <c r="W75" s="9"/>
      <c r="X75" s="9"/>
      <c r="Y75" s="9"/>
      <c r="Z75" s="9"/>
      <c r="AA75" s="9"/>
      <c r="AB75" s="9"/>
      <c r="AC75" s="9"/>
      <c r="AD75" s="9"/>
      <c r="AE75" s="9"/>
      <c r="AF75" s="9"/>
      <c r="AG75" s="303"/>
      <c r="AH75" s="8"/>
      <c r="AI75" s="296"/>
      <c r="AJ75" s="297"/>
      <c r="AK75" s="298"/>
      <c r="AL75" s="299"/>
      <c r="AM75" s="416"/>
    </row>
    <row r="76" customFormat="false" ht="12.75" hidden="false" customHeight="true" outlineLevel="0" collapsed="false">
      <c r="A76" s="304" t="s">
        <v>452</v>
      </c>
      <c r="B76" s="305" t="n">
        <f aca="false">SUM(B47:B71)-B61-B68-B69-B58-B59</f>
        <v>9413042.36640002</v>
      </c>
      <c r="C76" s="306"/>
      <c r="D76" s="306"/>
      <c r="E76" s="306"/>
      <c r="F76" s="306"/>
      <c r="G76" s="306"/>
      <c r="H76" s="306"/>
      <c r="I76" s="306"/>
      <c r="J76" s="306"/>
      <c r="K76" s="306"/>
      <c r="L76" s="306"/>
      <c r="M76" s="306"/>
      <c r="N76" s="306"/>
      <c r="O76" s="306"/>
      <c r="P76" s="306"/>
      <c r="Q76" s="306"/>
      <c r="R76" s="306"/>
      <c r="S76" s="306"/>
      <c r="T76" s="306"/>
      <c r="U76" s="306"/>
      <c r="V76" s="306"/>
      <c r="W76" s="306"/>
      <c r="X76" s="306"/>
      <c r="Y76" s="306"/>
      <c r="Z76" s="306"/>
      <c r="AA76" s="306"/>
      <c r="AB76" s="306"/>
      <c r="AC76" s="306"/>
      <c r="AD76" s="306"/>
      <c r="AE76" s="306"/>
      <c r="AF76" s="306"/>
      <c r="AG76" s="307"/>
      <c r="AH76" s="8"/>
      <c r="AI76" s="284" t="s">
        <v>432</v>
      </c>
      <c r="AJ76" s="285" t="s">
        <v>433</v>
      </c>
      <c r="AK76" s="286" t="s">
        <v>434</v>
      </c>
      <c r="AL76" s="287" t="s">
        <v>435</v>
      </c>
      <c r="AM76" s="415" t="s">
        <v>436</v>
      </c>
    </row>
    <row r="77" customFormat="false" ht="12.75" hidden="false" customHeight="true" outlineLevel="0" collapsed="false">
      <c r="A77" s="8"/>
      <c r="B77" s="275"/>
      <c r="C77" s="8"/>
      <c r="D77" s="10"/>
      <c r="E77" s="10"/>
      <c r="F77" s="10"/>
      <c r="G77" s="10"/>
      <c r="H77" s="10"/>
      <c r="I77" s="10"/>
      <c r="J77" s="10"/>
      <c r="K77" s="10"/>
      <c r="L77" s="10"/>
      <c r="M77" s="10"/>
      <c r="N77" s="10"/>
      <c r="O77" s="10"/>
      <c r="P77" s="10"/>
      <c r="Q77" s="10"/>
      <c r="R77" s="10"/>
      <c r="S77" s="10"/>
      <c r="T77" s="10"/>
      <c r="U77" s="10"/>
      <c r="V77" s="10"/>
      <c r="W77" s="10"/>
      <c r="X77" s="10"/>
      <c r="Y77" s="10"/>
      <c r="Z77" s="10"/>
      <c r="AA77" s="10"/>
      <c r="AB77" s="10"/>
      <c r="AC77" s="10"/>
      <c r="AD77" s="10"/>
      <c r="AE77" s="10"/>
      <c r="AF77" s="10"/>
      <c r="AG77" s="10"/>
      <c r="AH77" s="8"/>
      <c r="AI77" s="289"/>
      <c r="AJ77" s="290"/>
      <c r="AK77" s="282"/>
      <c r="AL77" s="283"/>
      <c r="AM77" s="9"/>
    </row>
    <row r="78" customFormat="false" ht="12.75" hidden="false" customHeight="true" outlineLevel="0" collapsed="false">
      <c r="A78" s="87"/>
      <c r="B78" s="308"/>
      <c r="AH78" s="87"/>
      <c r="AI78" s="289"/>
      <c r="AJ78" s="290"/>
      <c r="AK78" s="282"/>
      <c r="AL78" s="283"/>
      <c r="AM78" s="409"/>
    </row>
    <row r="79" customFormat="false" ht="12.75" hidden="false" customHeight="true" outlineLevel="0" collapsed="false">
      <c r="A79" s="252" t="s">
        <v>453</v>
      </c>
      <c r="B79" s="252"/>
      <c r="AH79" s="87"/>
      <c r="AI79" s="289"/>
      <c r="AJ79" s="290"/>
      <c r="AK79" s="282"/>
      <c r="AL79" s="283"/>
      <c r="AM79" s="409"/>
    </row>
    <row r="80" customFormat="false" ht="12.75" hidden="false" customHeight="true" outlineLevel="0" collapsed="false">
      <c r="A80" s="87"/>
      <c r="B80" s="308"/>
      <c r="D80" s="140" t="n">
        <f aca="false">M38</f>
        <v>0</v>
      </c>
      <c r="AH80" s="87"/>
      <c r="AI80" s="289"/>
      <c r="AJ80" s="291"/>
      <c r="AK80" s="282"/>
      <c r="AL80" s="283"/>
      <c r="AM80" s="409"/>
    </row>
    <row r="81" customFormat="false" ht="12.75" hidden="false" customHeight="true" outlineLevel="0" collapsed="false">
      <c r="A81" s="255"/>
      <c r="B81" s="256" t="s">
        <v>414</v>
      </c>
      <c r="C81" s="257" t="n">
        <f aca="false">SUM(C85:C101)</f>
        <v>0</v>
      </c>
      <c r="D81" s="257" t="n">
        <f aca="false">SUM(D85:D101)</f>
        <v>0</v>
      </c>
      <c r="E81" s="257" t="n">
        <f aca="false">SUM(E85:E101)</f>
        <v>0</v>
      </c>
      <c r="F81" s="257" t="n">
        <f aca="false">SUM(F85:F101)</f>
        <v>0</v>
      </c>
      <c r="G81" s="257" t="n">
        <f aca="false">SUM(G85:G101)</f>
        <v>0</v>
      </c>
      <c r="H81" s="257" t="n">
        <f aca="false">SUM(H85:H101)</f>
        <v>0</v>
      </c>
      <c r="I81" s="257" t="n">
        <f aca="false">SUM(I85:I101)</f>
        <v>0</v>
      </c>
      <c r="J81" s="257" t="n">
        <f aca="false">SUM(J85:J101)</f>
        <v>0</v>
      </c>
      <c r="K81" s="257" t="n">
        <f aca="false">SUM(K85:K101)</f>
        <v>0</v>
      </c>
      <c r="L81" s="257" t="n">
        <f aca="false">SUM(L85:L101)</f>
        <v>0</v>
      </c>
      <c r="M81" s="257" t="n">
        <f aca="false">SUM(M85:M101)</f>
        <v>0</v>
      </c>
      <c r="N81" s="257" t="n">
        <f aca="false">SUM(N85:N101)</f>
        <v>0</v>
      </c>
      <c r="O81" s="257" t="n">
        <f aca="false">SUM(O85:O101)</f>
        <v>0</v>
      </c>
      <c r="P81" s="257" t="n">
        <f aca="false">SUM(P85:P101)</f>
        <v>0</v>
      </c>
      <c r="Q81" s="257" t="n">
        <f aca="false">SUM(Q85:Q101)</f>
        <v>0</v>
      </c>
      <c r="R81" s="257" t="n">
        <f aca="false">SUM(R85:R101)</f>
        <v>0</v>
      </c>
      <c r="S81" s="257" t="n">
        <f aca="false">SUM(S85:S101)</f>
        <v>0</v>
      </c>
      <c r="T81" s="257" t="n">
        <f aca="false">SUM(T85:T101)</f>
        <v>0</v>
      </c>
      <c r="U81" s="257" t="n">
        <f aca="false">SUM(U85:U101)</f>
        <v>0</v>
      </c>
      <c r="V81" s="257" t="n">
        <f aca="false">SUM(V85:V101)</f>
        <v>0</v>
      </c>
      <c r="W81" s="257" t="n">
        <f aca="false">SUM(W85:W101)</f>
        <v>0</v>
      </c>
      <c r="X81" s="257" t="n">
        <f aca="false">SUM(X85:X101)</f>
        <v>0</v>
      </c>
      <c r="Y81" s="257" t="n">
        <f aca="false">SUM(Y85:Y101)</f>
        <v>0</v>
      </c>
      <c r="Z81" s="257" t="n">
        <f aca="false">SUM(Z85:Z101)</f>
        <v>0</v>
      </c>
      <c r="AA81" s="257" t="n">
        <f aca="false">SUM(AA85:AA101)</f>
        <v>0</v>
      </c>
      <c r="AB81" s="257" t="n">
        <f aca="false">SUM(AB85:AB101)</f>
        <v>0</v>
      </c>
      <c r="AC81" s="257" t="n">
        <f aca="false">SUM(AC85:AC101)</f>
        <v>0</v>
      </c>
      <c r="AD81" s="257" t="n">
        <f aca="false">SUM(AD85:AD101)</f>
        <v>0</v>
      </c>
      <c r="AE81" s="257" t="n">
        <f aca="false">SUM(AE85:AE101)</f>
        <v>0</v>
      </c>
      <c r="AF81" s="257" t="n">
        <f aca="false">SUM(AF85:AF101)</f>
        <v>0</v>
      </c>
      <c r="AG81" s="257" t="n">
        <f aca="false">SUM(AG85:AG101)</f>
        <v>0</v>
      </c>
      <c r="AH81" s="8"/>
      <c r="AI81" s="289"/>
      <c r="AJ81" s="420"/>
      <c r="AK81" s="282"/>
      <c r="AL81" s="330"/>
      <c r="AN81" s="8"/>
      <c r="AO81" s="8"/>
      <c r="AP81" s="8"/>
      <c r="AQ81" s="8"/>
      <c r="AR81" s="8"/>
      <c r="AS81" s="8"/>
    </row>
    <row r="82" customFormat="false" ht="12.75" hidden="false" customHeight="true" outlineLevel="0" collapsed="false">
      <c r="A82" s="260" t="s">
        <v>322</v>
      </c>
      <c r="B82" s="261" t="n">
        <f aca="false">B44</f>
        <v>36982</v>
      </c>
      <c r="C82" s="262" t="n">
        <f aca="false">C44</f>
        <v>36982</v>
      </c>
      <c r="D82" s="262" t="n">
        <f aca="false">D44</f>
        <v>36983</v>
      </c>
      <c r="E82" s="262" t="n">
        <f aca="false">E44</f>
        <v>36984</v>
      </c>
      <c r="F82" s="262" t="n">
        <f aca="false">F44</f>
        <v>36985</v>
      </c>
      <c r="G82" s="262" t="n">
        <f aca="false">G44</f>
        <v>36986</v>
      </c>
      <c r="H82" s="262" t="n">
        <f aca="false">H44</f>
        <v>36987</v>
      </c>
      <c r="I82" s="262" t="n">
        <f aca="false">I44</f>
        <v>36988</v>
      </c>
      <c r="J82" s="262" t="n">
        <f aca="false">J44</f>
        <v>36989</v>
      </c>
      <c r="K82" s="262" t="n">
        <f aca="false">K44</f>
        <v>36990</v>
      </c>
      <c r="L82" s="262" t="n">
        <f aca="false">L44</f>
        <v>36991</v>
      </c>
      <c r="M82" s="262" t="n">
        <f aca="false">M44</f>
        <v>36992</v>
      </c>
      <c r="N82" s="262" t="n">
        <f aca="false">N44</f>
        <v>36993</v>
      </c>
      <c r="O82" s="262" t="n">
        <f aca="false">O44</f>
        <v>36994</v>
      </c>
      <c r="P82" s="262" t="n">
        <f aca="false">P44</f>
        <v>36995</v>
      </c>
      <c r="Q82" s="262" t="n">
        <f aca="false">Q44</f>
        <v>36996</v>
      </c>
      <c r="R82" s="262" t="n">
        <f aca="false">R44</f>
        <v>36997</v>
      </c>
      <c r="S82" s="262" t="n">
        <f aca="false">S44</f>
        <v>36998</v>
      </c>
      <c r="T82" s="262" t="n">
        <f aca="false">T44</f>
        <v>36999</v>
      </c>
      <c r="U82" s="262" t="n">
        <f aca="false">U44</f>
        <v>37000</v>
      </c>
      <c r="V82" s="262" t="n">
        <f aca="false">V44</f>
        <v>37001</v>
      </c>
      <c r="W82" s="262" t="n">
        <f aca="false">W44</f>
        <v>37002</v>
      </c>
      <c r="X82" s="262" t="n">
        <f aca="false">X44</f>
        <v>37003</v>
      </c>
      <c r="Y82" s="262" t="n">
        <f aca="false">Y44</f>
        <v>37004</v>
      </c>
      <c r="Z82" s="262" t="n">
        <f aca="false">Z44</f>
        <v>37005</v>
      </c>
      <c r="AA82" s="262" t="n">
        <f aca="false">AA44</f>
        <v>37006</v>
      </c>
      <c r="AB82" s="262" t="n">
        <f aca="false">AB44</f>
        <v>37007</v>
      </c>
      <c r="AC82" s="262" t="n">
        <f aca="false">AC44</f>
        <v>37008</v>
      </c>
      <c r="AD82" s="262" t="n">
        <f aca="false">AD44</f>
        <v>37009</v>
      </c>
      <c r="AE82" s="262" t="n">
        <f aca="false">AE44</f>
        <v>37010</v>
      </c>
      <c r="AF82" s="262" t="n">
        <f aca="false">AF44</f>
        <v>37011</v>
      </c>
      <c r="AG82" s="262" t="n">
        <f aca="false">AG44</f>
        <v>37012</v>
      </c>
      <c r="AH82" s="263"/>
      <c r="AI82" s="289"/>
      <c r="AJ82" s="420"/>
      <c r="AK82" s="282"/>
      <c r="AL82" s="330"/>
      <c r="AN82" s="263"/>
      <c r="AO82" s="263"/>
      <c r="AP82" s="263"/>
      <c r="AQ82" s="263"/>
      <c r="AR82" s="263"/>
      <c r="AS82" s="263"/>
      <c r="AT82" s="263"/>
      <c r="AU82" s="263"/>
      <c r="AV82" s="263"/>
      <c r="AW82" s="263"/>
      <c r="AX82" s="263"/>
      <c r="AY82" s="263"/>
      <c r="AZ82" s="263"/>
      <c r="BA82" s="263"/>
      <c r="BB82" s="263"/>
      <c r="BC82" s="263"/>
      <c r="BD82" s="263"/>
      <c r="BE82" s="263"/>
      <c r="BF82" s="263"/>
      <c r="BG82" s="263"/>
      <c r="BH82" s="263"/>
      <c r="BI82" s="263"/>
      <c r="BJ82" s="263"/>
      <c r="BK82" s="263"/>
      <c r="BL82" s="263"/>
      <c r="BM82" s="263"/>
      <c r="BN82" s="263"/>
      <c r="BO82" s="263"/>
      <c r="BP82" s="263"/>
      <c r="BQ82" s="263"/>
      <c r="BR82" s="263"/>
      <c r="BS82" s="263"/>
      <c r="BT82" s="263"/>
      <c r="BU82" s="263"/>
      <c r="BV82" s="263"/>
      <c r="BW82" s="263"/>
      <c r="BX82" s="263"/>
      <c r="BY82" s="263"/>
      <c r="BZ82" s="263"/>
      <c r="CA82" s="263"/>
      <c r="CB82" s="263"/>
      <c r="CC82" s="263"/>
      <c r="CD82" s="263"/>
      <c r="CE82" s="263"/>
      <c r="CF82" s="263"/>
      <c r="CG82" s="263"/>
      <c r="CH82" s="263"/>
      <c r="CI82" s="263"/>
      <c r="CJ82" s="263"/>
      <c r="CK82" s="263"/>
      <c r="CL82" s="263"/>
      <c r="CM82" s="263"/>
      <c r="CN82" s="263"/>
      <c r="CO82" s="263"/>
      <c r="CP82" s="263"/>
      <c r="CQ82" s="263"/>
      <c r="CR82" s="263"/>
      <c r="CS82" s="263"/>
      <c r="CT82" s="263"/>
      <c r="CU82" s="263"/>
      <c r="CV82" s="263"/>
      <c r="CW82" s="263"/>
      <c r="CX82" s="263"/>
      <c r="CY82" s="263"/>
      <c r="CZ82" s="263"/>
      <c r="DA82" s="263"/>
      <c r="DB82" s="263"/>
      <c r="DC82" s="263"/>
      <c r="DD82" s="263"/>
      <c r="DE82" s="263"/>
      <c r="DF82" s="263"/>
      <c r="DG82" s="263"/>
      <c r="DH82" s="263"/>
      <c r="DI82" s="263"/>
      <c r="DJ82" s="263"/>
      <c r="DK82" s="263"/>
      <c r="DL82" s="263"/>
      <c r="DM82" s="263"/>
      <c r="DN82" s="263"/>
      <c r="DO82" s="263"/>
      <c r="DP82" s="263"/>
      <c r="DQ82" s="263"/>
      <c r="DR82" s="263"/>
      <c r="DS82" s="263"/>
      <c r="DT82" s="263"/>
      <c r="DU82" s="263"/>
      <c r="DV82" s="263"/>
      <c r="DW82" s="263"/>
      <c r="DX82" s="263"/>
      <c r="DY82" s="263"/>
      <c r="DZ82" s="263"/>
      <c r="EA82" s="263"/>
      <c r="EB82" s="263"/>
      <c r="EC82" s="263"/>
      <c r="ED82" s="263"/>
      <c r="EE82" s="263"/>
      <c r="EF82" s="263"/>
      <c r="EG82" s="263"/>
      <c r="EH82" s="263"/>
      <c r="EI82" s="263"/>
      <c r="EJ82" s="263"/>
      <c r="EK82" s="263"/>
      <c r="EL82" s="263"/>
      <c r="EM82" s="263"/>
      <c r="EN82" s="263"/>
      <c r="EO82" s="263"/>
      <c r="EP82" s="263"/>
      <c r="EQ82" s="263"/>
      <c r="ER82" s="263"/>
      <c r="ES82" s="263"/>
      <c r="ET82" s="263"/>
      <c r="EU82" s="263"/>
      <c r="EV82" s="263"/>
      <c r="EW82" s="263"/>
      <c r="EX82" s="263"/>
      <c r="EY82" s="263"/>
      <c r="EZ82" s="263"/>
      <c r="FA82" s="263"/>
      <c r="FB82" s="263"/>
      <c r="FC82" s="263"/>
      <c r="FD82" s="263"/>
      <c r="FE82" s="263"/>
      <c r="FF82" s="263"/>
      <c r="FG82" s="263"/>
      <c r="FH82" s="263"/>
      <c r="FI82" s="263"/>
      <c r="FJ82" s="263"/>
      <c r="FK82" s="263"/>
      <c r="FL82" s="263"/>
      <c r="FM82" s="263"/>
      <c r="FN82" s="263"/>
      <c r="FO82" s="263"/>
      <c r="FP82" s="263"/>
      <c r="FQ82" s="263"/>
      <c r="FR82" s="263"/>
      <c r="FS82" s="263"/>
      <c r="FT82" s="263"/>
      <c r="FU82" s="263"/>
      <c r="FV82" s="263"/>
      <c r="FW82" s="263"/>
      <c r="FX82" s="263"/>
      <c r="FY82" s="263"/>
      <c r="FZ82" s="263"/>
      <c r="GA82" s="263"/>
      <c r="GB82" s="263"/>
      <c r="GC82" s="263"/>
      <c r="GD82" s="263"/>
      <c r="GE82" s="263"/>
      <c r="GF82" s="263"/>
      <c r="GG82" s="263"/>
      <c r="GH82" s="263"/>
      <c r="GI82" s="263"/>
      <c r="GJ82" s="263"/>
      <c r="GK82" s="263"/>
      <c r="GL82" s="263"/>
      <c r="GM82" s="263"/>
      <c r="GN82" s="263"/>
      <c r="GO82" s="263"/>
      <c r="GP82" s="263"/>
      <c r="GQ82" s="263"/>
      <c r="GR82" s="263"/>
      <c r="GS82" s="263"/>
      <c r="GT82" s="263"/>
      <c r="GU82" s="263"/>
      <c r="GV82" s="263"/>
      <c r="GW82" s="263"/>
      <c r="GX82" s="263"/>
      <c r="GY82" s="263"/>
      <c r="GZ82" s="263"/>
      <c r="HA82" s="263"/>
      <c r="HB82" s="263"/>
      <c r="HC82" s="263"/>
      <c r="HD82" s="263"/>
      <c r="HE82" s="263"/>
      <c r="HF82" s="263"/>
      <c r="HG82" s="263"/>
      <c r="HH82" s="263"/>
      <c r="HI82" s="263"/>
      <c r="HJ82" s="263"/>
      <c r="HK82" s="263"/>
      <c r="HL82" s="263"/>
      <c r="HM82" s="263"/>
      <c r="HN82" s="263"/>
      <c r="HO82" s="263"/>
      <c r="HP82" s="263"/>
      <c r="HQ82" s="263"/>
      <c r="HR82" s="263"/>
      <c r="HS82" s="263"/>
      <c r="HT82" s="263"/>
      <c r="HU82" s="263"/>
      <c r="HV82" s="263"/>
      <c r="HW82" s="263"/>
      <c r="HX82" s="263"/>
      <c r="HY82" s="263"/>
      <c r="HZ82" s="263"/>
      <c r="IA82" s="263"/>
      <c r="IB82" s="263"/>
      <c r="IC82" s="263"/>
      <c r="ID82" s="263"/>
      <c r="IE82" s="263"/>
      <c r="IF82" s="263"/>
      <c r="IG82" s="263"/>
      <c r="IH82" s="263"/>
      <c r="II82" s="263"/>
      <c r="IJ82" s="263"/>
      <c r="IK82" s="263"/>
      <c r="IL82" s="263"/>
      <c r="IM82" s="263"/>
      <c r="IN82" s="263"/>
      <c r="IO82" s="263"/>
      <c r="IP82" s="263"/>
      <c r="IQ82" s="263"/>
      <c r="IR82" s="263"/>
      <c r="IS82" s="263"/>
      <c r="IT82" s="263"/>
      <c r="IU82" s="263"/>
      <c r="IV82" s="263"/>
      <c r="IW82" s="263"/>
    </row>
    <row r="83" customFormat="false" ht="12.75" hidden="false" customHeight="true" outlineLevel="0" collapsed="false">
      <c r="A83" s="267"/>
      <c r="B83" s="267"/>
      <c r="C83" s="268" t="str">
        <f aca="false">C45</f>
        <v>S</v>
      </c>
      <c r="D83" s="268" t="str">
        <f aca="false">D45</f>
        <v>M</v>
      </c>
      <c r="E83" s="268" t="str">
        <f aca="false">E45</f>
        <v>T</v>
      </c>
      <c r="F83" s="268" t="str">
        <f aca="false">F45</f>
        <v>W</v>
      </c>
      <c r="G83" s="268" t="str">
        <f aca="false">G45</f>
        <v>R</v>
      </c>
      <c r="H83" s="268" t="str">
        <f aca="false">H45</f>
        <v>F</v>
      </c>
      <c r="I83" s="268" t="str">
        <f aca="false">I45</f>
        <v>S</v>
      </c>
      <c r="J83" s="268" t="str">
        <f aca="false">J45</f>
        <v>S</v>
      </c>
      <c r="K83" s="268" t="str">
        <f aca="false">K45</f>
        <v>M</v>
      </c>
      <c r="L83" s="268" t="str">
        <f aca="false">L45</f>
        <v>T</v>
      </c>
      <c r="M83" s="268" t="str">
        <f aca="false">M45</f>
        <v>W</v>
      </c>
      <c r="N83" s="268" t="str">
        <f aca="false">N45</f>
        <v>R</v>
      </c>
      <c r="O83" s="268" t="str">
        <f aca="false">O45</f>
        <v>F</v>
      </c>
      <c r="P83" s="268" t="str">
        <f aca="false">P45</f>
        <v>S</v>
      </c>
      <c r="Q83" s="268" t="str">
        <f aca="false">Q45</f>
        <v>S</v>
      </c>
      <c r="R83" s="268" t="str">
        <f aca="false">R45</f>
        <v>M</v>
      </c>
      <c r="S83" s="268" t="str">
        <f aca="false">S45</f>
        <v>T</v>
      </c>
      <c r="T83" s="268" t="str">
        <f aca="false">T45</f>
        <v>W</v>
      </c>
      <c r="U83" s="268" t="str">
        <f aca="false">U45</f>
        <v>R</v>
      </c>
      <c r="V83" s="268" t="str">
        <f aca="false">V45</f>
        <v>F</v>
      </c>
      <c r="W83" s="268" t="str">
        <f aca="false">W45</f>
        <v>S</v>
      </c>
      <c r="X83" s="268" t="str">
        <f aca="false">X45</f>
        <v>S</v>
      </c>
      <c r="Y83" s="268" t="str">
        <f aca="false">Y45</f>
        <v>M</v>
      </c>
      <c r="Z83" s="268" t="str">
        <f aca="false">Z45</f>
        <v>T</v>
      </c>
      <c r="AA83" s="268" t="str">
        <f aca="false">AA45</f>
        <v>W</v>
      </c>
      <c r="AB83" s="268" t="str">
        <f aca="false">AB45</f>
        <v>R</v>
      </c>
      <c r="AC83" s="268" t="str">
        <f aca="false">AC45</f>
        <v>F</v>
      </c>
      <c r="AD83" s="268" t="str">
        <f aca="false">AD45</f>
        <v>S</v>
      </c>
      <c r="AE83" s="268" t="str">
        <f aca="false">AE45</f>
        <v>S</v>
      </c>
      <c r="AF83" s="268" t="str">
        <f aca="false">AF45</f>
        <v>M</v>
      </c>
      <c r="AG83" s="268" t="str">
        <f aca="false">AG45</f>
        <v>T</v>
      </c>
      <c r="AH83" s="8"/>
      <c r="AI83" s="289"/>
      <c r="AJ83" s="420"/>
      <c r="AK83" s="282"/>
      <c r="AL83" s="330"/>
      <c r="AN83" s="8"/>
      <c r="AO83" s="8"/>
      <c r="AP83" s="8"/>
      <c r="AQ83" s="8"/>
      <c r="AR83" s="8"/>
      <c r="AS83" s="8"/>
    </row>
    <row r="84" customFormat="false" ht="12.75" hidden="false" customHeight="true" outlineLevel="0" collapsed="false">
      <c r="A84" s="271"/>
      <c r="B84" s="272" t="s">
        <v>420</v>
      </c>
      <c r="C84" s="273"/>
      <c r="D84" s="273"/>
      <c r="E84" s="273"/>
      <c r="F84" s="273"/>
      <c r="G84" s="273"/>
      <c r="H84" s="273"/>
      <c r="I84" s="273"/>
      <c r="J84" s="273"/>
      <c r="K84" s="273"/>
      <c r="L84" s="273"/>
      <c r="M84" s="273"/>
      <c r="N84" s="273"/>
      <c r="O84" s="273"/>
      <c r="P84" s="273"/>
      <c r="Q84" s="273"/>
      <c r="R84" s="273"/>
      <c r="S84" s="273"/>
      <c r="T84" s="273"/>
      <c r="U84" s="273"/>
      <c r="V84" s="273"/>
      <c r="W84" s="273"/>
      <c r="X84" s="273"/>
      <c r="Y84" s="273"/>
      <c r="Z84" s="273"/>
      <c r="AA84" s="273"/>
      <c r="AB84" s="273"/>
      <c r="AC84" s="273"/>
      <c r="AD84" s="273"/>
      <c r="AE84" s="273"/>
      <c r="AF84" s="273"/>
      <c r="AG84" s="274"/>
      <c r="AH84" s="87"/>
      <c r="AI84" s="414"/>
      <c r="AJ84" s="420"/>
      <c r="AK84" s="395"/>
      <c r="AL84" s="283"/>
      <c r="AM84" s="409"/>
    </row>
    <row r="85" customFormat="false" ht="12.75" hidden="false" customHeight="true" outlineLevel="0" collapsed="false">
      <c r="A85" s="218" t="s">
        <v>454</v>
      </c>
      <c r="B85" s="275" t="n">
        <f aca="false">SUM(C85:AG85)</f>
        <v>0</v>
      </c>
      <c r="C85" s="150"/>
      <c r="D85" s="150"/>
      <c r="E85" s="150"/>
      <c r="F85" s="150"/>
      <c r="G85" s="150"/>
      <c r="H85" s="150"/>
      <c r="I85" s="150"/>
      <c r="J85" s="150"/>
      <c r="K85" s="150"/>
      <c r="L85" s="150"/>
      <c r="M85" s="150"/>
      <c r="N85" s="150"/>
      <c r="O85" s="150"/>
      <c r="P85" s="150"/>
      <c r="Q85" s="150"/>
      <c r="R85" s="150"/>
      <c r="S85" s="150"/>
      <c r="T85" s="150"/>
      <c r="U85" s="150"/>
      <c r="V85" s="150"/>
      <c r="W85" s="150"/>
      <c r="X85" s="150"/>
      <c r="Y85" s="150"/>
      <c r="Z85" s="150"/>
      <c r="AA85" s="150"/>
      <c r="AB85" s="150"/>
      <c r="AC85" s="150"/>
      <c r="AD85" s="150"/>
      <c r="AE85" s="150"/>
      <c r="AF85" s="150"/>
      <c r="AG85" s="301"/>
      <c r="AH85" s="87"/>
      <c r="AJ85" s="291"/>
      <c r="AK85" s="395"/>
      <c r="AL85" s="283"/>
      <c r="AM85" s="409"/>
    </row>
    <row r="86" customFormat="false" ht="12.75" hidden="false" customHeight="true" outlineLevel="0" collapsed="false">
      <c r="A86" s="218" t="s">
        <v>455</v>
      </c>
      <c r="B86" s="275" t="n">
        <f aca="false">SUM(C86:AG86)</f>
        <v>0</v>
      </c>
      <c r="C86" s="150"/>
      <c r="D86" s="150"/>
      <c r="E86" s="150"/>
      <c r="F86" s="150"/>
      <c r="G86" s="150"/>
      <c r="H86" s="150"/>
      <c r="I86" s="150"/>
      <c r="J86" s="150"/>
      <c r="K86" s="150"/>
      <c r="L86" s="150"/>
      <c r="M86" s="150"/>
      <c r="N86" s="150"/>
      <c r="O86" s="150"/>
      <c r="P86" s="150"/>
      <c r="Q86" s="150"/>
      <c r="R86" s="150"/>
      <c r="S86" s="150"/>
      <c r="T86" s="150"/>
      <c r="U86" s="150"/>
      <c r="V86" s="150"/>
      <c r="W86" s="150"/>
      <c r="X86" s="150"/>
      <c r="Y86" s="150"/>
      <c r="Z86" s="150"/>
      <c r="AA86" s="150"/>
      <c r="AB86" s="150"/>
      <c r="AC86" s="150"/>
      <c r="AD86" s="150"/>
      <c r="AE86" s="150"/>
      <c r="AF86" s="150"/>
      <c r="AG86" s="301"/>
      <c r="AH86" s="87"/>
      <c r="AJ86" s="291"/>
      <c r="AK86" s="395"/>
      <c r="AL86" s="283"/>
      <c r="AM86" s="409"/>
    </row>
    <row r="87" customFormat="false" ht="12.75" hidden="false" customHeight="true" outlineLevel="0" collapsed="false">
      <c r="A87" s="218" t="s">
        <v>456</v>
      </c>
      <c r="B87" s="275" t="n">
        <f aca="false">SUM(C87:AG87)</f>
        <v>0</v>
      </c>
      <c r="C87" s="150"/>
      <c r="D87" s="150"/>
      <c r="E87" s="150"/>
      <c r="F87" s="150"/>
      <c r="G87" s="150"/>
      <c r="H87" s="150"/>
      <c r="I87" s="150"/>
      <c r="J87" s="150"/>
      <c r="K87" s="150"/>
      <c r="L87" s="150"/>
      <c r="M87" s="150"/>
      <c r="N87" s="150"/>
      <c r="O87" s="150"/>
      <c r="P87" s="150"/>
      <c r="Q87" s="150"/>
      <c r="R87" s="150"/>
      <c r="S87" s="150"/>
      <c r="T87" s="150"/>
      <c r="U87" s="150"/>
      <c r="V87" s="150"/>
      <c r="W87" s="150"/>
      <c r="X87" s="150"/>
      <c r="Y87" s="150"/>
      <c r="Z87" s="150"/>
      <c r="AA87" s="150"/>
      <c r="AB87" s="150"/>
      <c r="AC87" s="150"/>
      <c r="AD87" s="150"/>
      <c r="AE87" s="150"/>
      <c r="AF87" s="150"/>
      <c r="AG87" s="301"/>
      <c r="AH87" s="87"/>
      <c r="AJ87" s="291"/>
      <c r="AK87" s="395"/>
      <c r="AL87" s="283"/>
      <c r="AM87" s="409"/>
    </row>
    <row r="88" customFormat="false" ht="12.75" hidden="false" customHeight="true" outlineLevel="0" collapsed="false">
      <c r="A88" s="218" t="s">
        <v>457</v>
      </c>
      <c r="B88" s="275" t="n">
        <f aca="false">SUM(C88:AG88)</f>
        <v>0</v>
      </c>
      <c r="C88" s="150"/>
      <c r="D88" s="150"/>
      <c r="E88" s="150"/>
      <c r="F88" s="150"/>
      <c r="G88" s="150"/>
      <c r="H88" s="150"/>
      <c r="I88" s="150"/>
      <c r="J88" s="150"/>
      <c r="K88" s="150"/>
      <c r="L88" s="150"/>
      <c r="M88" s="150"/>
      <c r="N88" s="150"/>
      <c r="O88" s="150"/>
      <c r="P88" s="150"/>
      <c r="Q88" s="150"/>
      <c r="R88" s="150"/>
      <c r="S88" s="150"/>
      <c r="T88" s="150"/>
      <c r="U88" s="150"/>
      <c r="V88" s="150"/>
      <c r="W88" s="150"/>
      <c r="X88" s="150"/>
      <c r="Y88" s="150"/>
      <c r="Z88" s="150"/>
      <c r="AA88" s="150"/>
      <c r="AB88" s="150"/>
      <c r="AC88" s="150"/>
      <c r="AD88" s="150"/>
      <c r="AE88" s="150"/>
      <c r="AF88" s="150"/>
      <c r="AG88" s="301"/>
      <c r="AH88" s="87"/>
      <c r="AJ88" s="291"/>
      <c r="AK88" s="395"/>
      <c r="AL88" s="283"/>
      <c r="AM88" s="409"/>
    </row>
    <row r="89" customFormat="false" ht="12.75" hidden="false" customHeight="true" outlineLevel="0" collapsed="false">
      <c r="A89" s="218" t="s">
        <v>458</v>
      </c>
      <c r="B89" s="275" t="n">
        <f aca="false">SUM(C89:AG89)</f>
        <v>0</v>
      </c>
      <c r="C89" s="150"/>
      <c r="D89" s="150"/>
      <c r="E89" s="150"/>
      <c r="F89" s="150"/>
      <c r="G89" s="150"/>
      <c r="H89" s="150"/>
      <c r="I89" s="150"/>
      <c r="J89" s="150"/>
      <c r="K89" s="150"/>
      <c r="L89" s="150"/>
      <c r="M89" s="150"/>
      <c r="N89" s="150"/>
      <c r="O89" s="150"/>
      <c r="P89" s="150"/>
      <c r="Q89" s="150"/>
      <c r="R89" s="150"/>
      <c r="S89" s="150"/>
      <c r="T89" s="150"/>
      <c r="U89" s="150"/>
      <c r="V89" s="150"/>
      <c r="W89" s="150"/>
      <c r="X89" s="150"/>
      <c r="Y89" s="150"/>
      <c r="Z89" s="150"/>
      <c r="AA89" s="150"/>
      <c r="AB89" s="150"/>
      <c r="AC89" s="150"/>
      <c r="AD89" s="150"/>
      <c r="AE89" s="150"/>
      <c r="AF89" s="150"/>
      <c r="AG89" s="301"/>
      <c r="AH89" s="87"/>
      <c r="AJ89" s="291"/>
      <c r="AK89" s="395"/>
      <c r="AL89" s="283"/>
      <c r="AM89" s="409"/>
    </row>
    <row r="90" customFormat="false" ht="12.75" hidden="false" customHeight="true" outlineLevel="0" collapsed="false">
      <c r="A90" s="218" t="s">
        <v>459</v>
      </c>
      <c r="B90" s="275" t="n">
        <f aca="false">SUM(C90:AG90)</f>
        <v>0</v>
      </c>
      <c r="C90" s="150"/>
      <c r="D90" s="150"/>
      <c r="E90" s="150"/>
      <c r="F90" s="150"/>
      <c r="G90" s="150"/>
      <c r="H90" s="150"/>
      <c r="I90" s="150"/>
      <c r="J90" s="150"/>
      <c r="K90" s="150"/>
      <c r="L90" s="150"/>
      <c r="M90" s="150"/>
      <c r="N90" s="150"/>
      <c r="O90" s="150"/>
      <c r="P90" s="150"/>
      <c r="Q90" s="150"/>
      <c r="R90" s="150"/>
      <c r="S90" s="150"/>
      <c r="T90" s="150"/>
      <c r="U90" s="150"/>
      <c r="V90" s="150"/>
      <c r="W90" s="150"/>
      <c r="X90" s="150"/>
      <c r="Y90" s="150"/>
      <c r="Z90" s="150"/>
      <c r="AA90" s="150"/>
      <c r="AB90" s="150"/>
      <c r="AC90" s="150"/>
      <c r="AD90" s="150"/>
      <c r="AE90" s="150"/>
      <c r="AF90" s="150"/>
      <c r="AG90" s="301"/>
      <c r="AH90" s="87"/>
      <c r="AJ90" s="291"/>
      <c r="AK90" s="395"/>
      <c r="AL90" s="283"/>
      <c r="AM90" s="409"/>
    </row>
    <row r="91" customFormat="false" ht="12.75" hidden="false" customHeight="true" outlineLevel="0" collapsed="false">
      <c r="A91" s="218" t="s">
        <v>460</v>
      </c>
      <c r="B91" s="275" t="n">
        <f aca="false">SUM(C91:AG91)</f>
        <v>0</v>
      </c>
      <c r="C91" s="150"/>
      <c r="D91" s="150"/>
      <c r="E91" s="150"/>
      <c r="F91" s="150"/>
      <c r="G91" s="150"/>
      <c r="H91" s="150"/>
      <c r="I91" s="150"/>
      <c r="J91" s="150"/>
      <c r="K91" s="150"/>
      <c r="L91" s="150"/>
      <c r="M91" s="150"/>
      <c r="N91" s="150"/>
      <c r="O91" s="150"/>
      <c r="P91" s="150"/>
      <c r="Q91" s="150"/>
      <c r="R91" s="150"/>
      <c r="S91" s="150"/>
      <c r="T91" s="150"/>
      <c r="U91" s="150"/>
      <c r="V91" s="150"/>
      <c r="W91" s="150"/>
      <c r="X91" s="150"/>
      <c r="Y91" s="150"/>
      <c r="Z91" s="150"/>
      <c r="AA91" s="150"/>
      <c r="AB91" s="150"/>
      <c r="AC91" s="150"/>
      <c r="AD91" s="150"/>
      <c r="AE91" s="150"/>
      <c r="AF91" s="150"/>
      <c r="AG91" s="301"/>
      <c r="AH91" s="87"/>
      <c r="AJ91" s="291"/>
      <c r="AK91" s="395"/>
      <c r="AL91" s="283"/>
      <c r="AM91" s="409"/>
    </row>
    <row r="92" customFormat="false" ht="12.75" hidden="false" customHeight="true" outlineLevel="0" collapsed="false">
      <c r="A92" s="218" t="s">
        <v>461</v>
      </c>
      <c r="B92" s="275" t="n">
        <f aca="false">SUM(C92:AG92)</f>
        <v>0</v>
      </c>
      <c r="C92" s="150"/>
      <c r="D92" s="150"/>
      <c r="E92" s="150"/>
      <c r="F92" s="150"/>
      <c r="G92" s="150"/>
      <c r="H92" s="150"/>
      <c r="I92" s="150"/>
      <c r="J92" s="150"/>
      <c r="K92" s="150"/>
      <c r="L92" s="150"/>
      <c r="M92" s="150"/>
      <c r="N92" s="150"/>
      <c r="O92" s="150"/>
      <c r="P92" s="150"/>
      <c r="Q92" s="150"/>
      <c r="R92" s="150"/>
      <c r="S92" s="150"/>
      <c r="T92" s="150"/>
      <c r="U92" s="150"/>
      <c r="V92" s="150"/>
      <c r="W92" s="150"/>
      <c r="X92" s="150"/>
      <c r="Y92" s="150"/>
      <c r="Z92" s="150"/>
      <c r="AA92" s="150"/>
      <c r="AB92" s="150"/>
      <c r="AC92" s="150"/>
      <c r="AD92" s="150"/>
      <c r="AE92" s="150"/>
      <c r="AF92" s="150"/>
      <c r="AG92" s="301"/>
      <c r="AH92" s="87"/>
      <c r="AJ92" s="291"/>
      <c r="AK92" s="395"/>
      <c r="AL92" s="283"/>
      <c r="AM92" s="409"/>
    </row>
    <row r="93" customFormat="false" ht="12.75" hidden="false" customHeight="true" outlineLevel="0" collapsed="false">
      <c r="A93" s="218" t="s">
        <v>462</v>
      </c>
      <c r="B93" s="275" t="n">
        <f aca="false">SUM(C93:AG93)</f>
        <v>0</v>
      </c>
      <c r="C93" s="150"/>
      <c r="D93" s="150"/>
      <c r="E93" s="150"/>
      <c r="F93" s="150"/>
      <c r="G93" s="150"/>
      <c r="H93" s="150"/>
      <c r="I93" s="150"/>
      <c r="J93" s="150"/>
      <c r="K93" s="150"/>
      <c r="L93" s="150"/>
      <c r="M93" s="150"/>
      <c r="N93" s="150"/>
      <c r="O93" s="150"/>
      <c r="P93" s="150"/>
      <c r="Q93" s="150"/>
      <c r="R93" s="150"/>
      <c r="S93" s="150"/>
      <c r="T93" s="150"/>
      <c r="U93" s="150"/>
      <c r="V93" s="150"/>
      <c r="W93" s="150"/>
      <c r="X93" s="150"/>
      <c r="Y93" s="150"/>
      <c r="Z93" s="150"/>
      <c r="AA93" s="150"/>
      <c r="AB93" s="150"/>
      <c r="AC93" s="150"/>
      <c r="AD93" s="150"/>
      <c r="AE93" s="150"/>
      <c r="AF93" s="150"/>
      <c r="AG93" s="301"/>
      <c r="AH93" s="87"/>
      <c r="AJ93" s="291"/>
      <c r="AK93" s="395"/>
      <c r="AL93" s="283"/>
      <c r="AM93" s="409"/>
    </row>
    <row r="94" customFormat="false" ht="12.75" hidden="false" customHeight="true" outlineLevel="0" collapsed="false">
      <c r="A94" s="218" t="s">
        <v>463</v>
      </c>
      <c r="B94" s="275" t="n">
        <f aca="false">SUM(C94:AG94)</f>
        <v>0</v>
      </c>
      <c r="C94" s="150"/>
      <c r="D94" s="150"/>
      <c r="E94" s="150"/>
      <c r="F94" s="150"/>
      <c r="G94" s="150"/>
      <c r="H94" s="150"/>
      <c r="I94" s="150"/>
      <c r="J94" s="150"/>
      <c r="K94" s="150"/>
      <c r="L94" s="150"/>
      <c r="M94" s="150"/>
      <c r="N94" s="150"/>
      <c r="O94" s="150"/>
      <c r="P94" s="150"/>
      <c r="Q94" s="150"/>
      <c r="R94" s="150"/>
      <c r="S94" s="150"/>
      <c r="T94" s="150"/>
      <c r="U94" s="150"/>
      <c r="V94" s="150"/>
      <c r="W94" s="150"/>
      <c r="X94" s="150"/>
      <c r="Y94" s="150"/>
      <c r="Z94" s="150"/>
      <c r="AA94" s="150"/>
      <c r="AB94" s="150"/>
      <c r="AC94" s="150"/>
      <c r="AD94" s="150"/>
      <c r="AE94" s="150"/>
      <c r="AF94" s="150"/>
      <c r="AG94" s="301"/>
      <c r="AH94" s="87"/>
      <c r="AJ94" s="291"/>
      <c r="AK94" s="395"/>
      <c r="AL94" s="283"/>
      <c r="AM94" s="409"/>
    </row>
    <row r="95" customFormat="false" ht="12.75" hidden="false" customHeight="true" outlineLevel="0" collapsed="false">
      <c r="A95" s="218" t="s">
        <v>464</v>
      </c>
      <c r="B95" s="275" t="n">
        <f aca="false">SUM(C95:AG95)</f>
        <v>0</v>
      </c>
      <c r="C95" s="150"/>
      <c r="D95" s="150"/>
      <c r="E95" s="150"/>
      <c r="F95" s="150"/>
      <c r="G95" s="150"/>
      <c r="H95" s="150"/>
      <c r="I95" s="150"/>
      <c r="J95" s="150"/>
      <c r="K95" s="150"/>
      <c r="L95" s="150"/>
      <c r="M95" s="150"/>
      <c r="N95" s="150"/>
      <c r="O95" s="150"/>
      <c r="P95" s="150"/>
      <c r="Q95" s="150"/>
      <c r="R95" s="150"/>
      <c r="S95" s="150"/>
      <c r="T95" s="150"/>
      <c r="U95" s="150"/>
      <c r="V95" s="150"/>
      <c r="W95" s="150"/>
      <c r="X95" s="150"/>
      <c r="Y95" s="150"/>
      <c r="Z95" s="150"/>
      <c r="AA95" s="150"/>
      <c r="AB95" s="150"/>
      <c r="AC95" s="150"/>
      <c r="AD95" s="150"/>
      <c r="AE95" s="150"/>
      <c r="AF95" s="150"/>
      <c r="AG95" s="301"/>
      <c r="AH95" s="87"/>
      <c r="AJ95" s="291"/>
      <c r="AK95" s="395"/>
      <c r="AL95" s="283"/>
      <c r="AM95" s="409"/>
    </row>
    <row r="96" customFormat="false" ht="12.75" hidden="false" customHeight="true" outlineLevel="0" collapsed="false">
      <c r="A96" s="218" t="s">
        <v>465</v>
      </c>
      <c r="B96" s="275" t="n">
        <f aca="false">SUM(C96:AG96)</f>
        <v>0</v>
      </c>
      <c r="C96" s="150"/>
      <c r="D96" s="150"/>
      <c r="E96" s="150"/>
      <c r="F96" s="150"/>
      <c r="G96" s="150"/>
      <c r="H96" s="150"/>
      <c r="I96" s="150"/>
      <c r="J96" s="150"/>
      <c r="K96" s="150"/>
      <c r="L96" s="150"/>
      <c r="M96" s="150"/>
      <c r="N96" s="150"/>
      <c r="O96" s="150"/>
      <c r="P96" s="150"/>
      <c r="Q96" s="150"/>
      <c r="R96" s="150"/>
      <c r="S96" s="150"/>
      <c r="T96" s="150"/>
      <c r="U96" s="150"/>
      <c r="V96" s="150"/>
      <c r="W96" s="150"/>
      <c r="X96" s="150"/>
      <c r="Y96" s="150"/>
      <c r="Z96" s="150"/>
      <c r="AA96" s="150"/>
      <c r="AB96" s="150"/>
      <c r="AC96" s="150"/>
      <c r="AD96" s="150"/>
      <c r="AE96" s="150"/>
      <c r="AF96" s="150"/>
      <c r="AG96" s="301"/>
      <c r="AH96" s="87"/>
      <c r="AJ96" s="291"/>
      <c r="AK96" s="395"/>
      <c r="AL96" s="283"/>
      <c r="AM96" s="409"/>
    </row>
    <row r="97" customFormat="false" ht="12.75" hidden="false" customHeight="true" outlineLevel="0" collapsed="false">
      <c r="A97" s="218" t="s">
        <v>466</v>
      </c>
      <c r="B97" s="275" t="n">
        <f aca="false">SUM(C97:AG97)</f>
        <v>0</v>
      </c>
      <c r="C97" s="150"/>
      <c r="D97" s="150"/>
      <c r="E97" s="150"/>
      <c r="F97" s="150"/>
      <c r="G97" s="150"/>
      <c r="H97" s="150"/>
      <c r="I97" s="150"/>
      <c r="J97" s="150"/>
      <c r="K97" s="150"/>
      <c r="L97" s="150"/>
      <c r="M97" s="150"/>
      <c r="N97" s="150"/>
      <c r="O97" s="150"/>
      <c r="P97" s="150"/>
      <c r="Q97" s="150"/>
      <c r="R97" s="150"/>
      <c r="S97" s="150"/>
      <c r="T97" s="150"/>
      <c r="U97" s="150"/>
      <c r="V97" s="150"/>
      <c r="W97" s="150"/>
      <c r="X97" s="150"/>
      <c r="Y97" s="150"/>
      <c r="Z97" s="150"/>
      <c r="AA97" s="150"/>
      <c r="AB97" s="150"/>
      <c r="AC97" s="150"/>
      <c r="AD97" s="150"/>
      <c r="AE97" s="150"/>
      <c r="AF97" s="150"/>
      <c r="AG97" s="301"/>
      <c r="AH97" s="87"/>
      <c r="AJ97" s="291"/>
      <c r="AK97" s="395"/>
      <c r="AL97" s="283"/>
      <c r="AM97" s="409"/>
    </row>
    <row r="98" customFormat="false" ht="12.75" hidden="false" customHeight="true" outlineLevel="0" collapsed="false">
      <c r="A98" s="218"/>
      <c r="B98" s="275"/>
      <c r="C98" s="150"/>
      <c r="D98" s="150"/>
      <c r="E98" s="150"/>
      <c r="F98" s="150"/>
      <c r="G98" s="150"/>
      <c r="H98" s="150"/>
      <c r="I98" s="150"/>
      <c r="J98" s="150"/>
      <c r="K98" s="150"/>
      <c r="L98" s="150"/>
      <c r="M98" s="150"/>
      <c r="N98" s="150"/>
      <c r="O98" s="150"/>
      <c r="P98" s="150"/>
      <c r="Q98" s="150"/>
      <c r="R98" s="150"/>
      <c r="S98" s="150"/>
      <c r="T98" s="150"/>
      <c r="U98" s="150"/>
      <c r="V98" s="150"/>
      <c r="W98" s="150"/>
      <c r="X98" s="150"/>
      <c r="Y98" s="150"/>
      <c r="Z98" s="150"/>
      <c r="AA98" s="150"/>
      <c r="AB98" s="150"/>
      <c r="AC98" s="150"/>
      <c r="AD98" s="150"/>
      <c r="AE98" s="150"/>
      <c r="AF98" s="150"/>
      <c r="AG98" s="301"/>
      <c r="AH98" s="87"/>
      <c r="AJ98" s="291"/>
      <c r="AK98" s="395"/>
      <c r="AL98" s="283"/>
      <c r="AM98" s="409"/>
    </row>
    <row r="99" customFormat="false" ht="12.75" hidden="false" customHeight="true" outlineLevel="0" collapsed="false">
      <c r="A99" s="218"/>
      <c r="B99" s="275"/>
      <c r="C99" s="150"/>
      <c r="D99" s="150"/>
      <c r="E99" s="150"/>
      <c r="F99" s="150"/>
      <c r="G99" s="150"/>
      <c r="H99" s="150"/>
      <c r="I99" s="150"/>
      <c r="J99" s="150"/>
      <c r="K99" s="150"/>
      <c r="L99" s="150"/>
      <c r="M99" s="150"/>
      <c r="N99" s="150"/>
      <c r="O99" s="150"/>
      <c r="P99" s="150"/>
      <c r="Q99" s="150"/>
      <c r="R99" s="150"/>
      <c r="S99" s="150"/>
      <c r="T99" s="150"/>
      <c r="U99" s="150"/>
      <c r="V99" s="150"/>
      <c r="W99" s="150"/>
      <c r="X99" s="150"/>
      <c r="Y99" s="150"/>
      <c r="Z99" s="150"/>
      <c r="AA99" s="150"/>
      <c r="AB99" s="150"/>
      <c r="AC99" s="150"/>
      <c r="AD99" s="150"/>
      <c r="AE99" s="150"/>
      <c r="AF99" s="150"/>
      <c r="AG99" s="301"/>
      <c r="AH99" s="87"/>
      <c r="AJ99" s="291"/>
      <c r="AK99" s="395"/>
      <c r="AL99" s="283"/>
      <c r="AM99" s="409"/>
    </row>
    <row r="100" customFormat="false" ht="12.75" hidden="false" customHeight="true" outlineLevel="0" collapsed="false">
      <c r="A100" s="218"/>
      <c r="B100" s="275"/>
      <c r="C100" s="150"/>
      <c r="D100" s="150"/>
      <c r="E100" s="150"/>
      <c r="F100" s="150"/>
      <c r="G100" s="150"/>
      <c r="H100" s="150"/>
      <c r="I100" s="150"/>
      <c r="J100" s="150"/>
      <c r="K100" s="150"/>
      <c r="L100" s="150"/>
      <c r="M100" s="150"/>
      <c r="N100" s="150"/>
      <c r="O100" s="150"/>
      <c r="P100" s="150"/>
      <c r="Q100" s="150"/>
      <c r="R100" s="150"/>
      <c r="S100" s="150"/>
      <c r="T100" s="150"/>
      <c r="U100" s="150"/>
      <c r="V100" s="150"/>
      <c r="W100" s="150"/>
      <c r="X100" s="150"/>
      <c r="Y100" s="150"/>
      <c r="Z100" s="150"/>
      <c r="AA100" s="150"/>
      <c r="AB100" s="150"/>
      <c r="AC100" s="150"/>
      <c r="AD100" s="150"/>
      <c r="AE100" s="150"/>
      <c r="AF100" s="150"/>
      <c r="AG100" s="301"/>
      <c r="AH100" s="87"/>
      <c r="AJ100" s="291"/>
      <c r="AK100" s="395"/>
      <c r="AL100" s="283"/>
      <c r="AM100" s="409"/>
    </row>
    <row r="101" customFormat="false" ht="12.75" hidden="false" customHeight="true" outlineLevel="0" collapsed="false">
      <c r="A101" s="218"/>
      <c r="B101" s="275"/>
      <c r="C101" s="150"/>
      <c r="D101" s="150"/>
      <c r="E101" s="150"/>
      <c r="F101" s="150"/>
      <c r="G101" s="150"/>
      <c r="H101" s="150"/>
      <c r="I101" s="150"/>
      <c r="J101" s="150"/>
      <c r="K101" s="150"/>
      <c r="L101" s="150"/>
      <c r="M101" s="150"/>
      <c r="N101" s="150"/>
      <c r="O101" s="150"/>
      <c r="P101" s="150"/>
      <c r="Q101" s="150"/>
      <c r="R101" s="150"/>
      <c r="S101" s="150"/>
      <c r="T101" s="150"/>
      <c r="U101" s="150"/>
      <c r="V101" s="150"/>
      <c r="W101" s="150"/>
      <c r="X101" s="150"/>
      <c r="Y101" s="150"/>
      <c r="Z101" s="150"/>
      <c r="AA101" s="150"/>
      <c r="AB101" s="150"/>
      <c r="AC101" s="150"/>
      <c r="AD101" s="150"/>
      <c r="AE101" s="150"/>
      <c r="AF101" s="150"/>
      <c r="AG101" s="301"/>
      <c r="AH101" s="87"/>
      <c r="AJ101" s="291"/>
      <c r="AK101" s="395"/>
      <c r="AL101" s="283"/>
      <c r="AM101" s="409"/>
    </row>
    <row r="102" customFormat="false" ht="12.75" hidden="false" customHeight="true" outlineLevel="0" collapsed="false">
      <c r="A102" s="313" t="s">
        <v>467</v>
      </c>
      <c r="B102" s="304" t="n">
        <f aca="false">SUM(B87:B101)</f>
        <v>0</v>
      </c>
      <c r="C102" s="314"/>
      <c r="D102" s="314"/>
      <c r="E102" s="314"/>
      <c r="F102" s="314"/>
      <c r="G102" s="314"/>
      <c r="H102" s="314"/>
      <c r="I102" s="314"/>
      <c r="J102" s="314"/>
      <c r="K102" s="314"/>
      <c r="L102" s="314"/>
      <c r="M102" s="314"/>
      <c r="N102" s="314"/>
      <c r="O102" s="314"/>
      <c r="P102" s="314"/>
      <c r="Q102" s="314"/>
      <c r="R102" s="314"/>
      <c r="S102" s="314"/>
      <c r="T102" s="314"/>
      <c r="U102" s="314"/>
      <c r="V102" s="314"/>
      <c r="W102" s="314"/>
      <c r="X102" s="314"/>
      <c r="Y102" s="314"/>
      <c r="Z102" s="314"/>
      <c r="AA102" s="314"/>
      <c r="AB102" s="314"/>
      <c r="AC102" s="314"/>
      <c r="AD102" s="314"/>
      <c r="AE102" s="314"/>
      <c r="AF102" s="314"/>
      <c r="AG102" s="315"/>
      <c r="AH102" s="87"/>
      <c r="AJ102" s="291"/>
      <c r="AK102" s="395"/>
      <c r="AL102" s="283"/>
      <c r="AM102" s="409"/>
    </row>
    <row r="103" customFormat="false" ht="12.75" hidden="false" customHeight="true" outlineLevel="0" collapsed="false">
      <c r="A103" s="87"/>
      <c r="B103" s="308"/>
      <c r="C103" s="150"/>
      <c r="D103" s="150"/>
      <c r="E103" s="150"/>
      <c r="F103" s="150"/>
      <c r="G103" s="150"/>
      <c r="H103" s="150"/>
      <c r="I103" s="150"/>
      <c r="J103" s="150"/>
      <c r="K103" s="150"/>
      <c r="L103" s="150"/>
      <c r="M103" s="150"/>
      <c r="N103" s="150"/>
      <c r="O103" s="150"/>
      <c r="P103" s="150"/>
      <c r="Q103" s="150"/>
      <c r="R103" s="150"/>
      <c r="S103" s="150"/>
      <c r="T103" s="150"/>
      <c r="U103" s="150"/>
      <c r="V103" s="150"/>
      <c r="W103" s="150"/>
      <c r="X103" s="150"/>
      <c r="Y103" s="150"/>
      <c r="Z103" s="150"/>
      <c r="AA103" s="150"/>
      <c r="AB103" s="150"/>
      <c r="AC103" s="150"/>
      <c r="AD103" s="150"/>
      <c r="AE103" s="150"/>
      <c r="AF103" s="150"/>
      <c r="AG103" s="150"/>
      <c r="AH103" s="87"/>
      <c r="AJ103" s="291"/>
      <c r="AK103" s="395"/>
      <c r="AL103" s="283"/>
      <c r="AM103" s="409"/>
    </row>
    <row r="104" customFormat="false" ht="12.75" hidden="false" customHeight="true" outlineLevel="0" collapsed="false">
      <c r="A104" s="255"/>
      <c r="B104" s="256" t="s">
        <v>414</v>
      </c>
      <c r="C104" s="257" t="n">
        <f aca="false">SUM(C108:C117)</f>
        <v>0</v>
      </c>
      <c r="D104" s="257" t="n">
        <f aca="false">SUM(D108:D117)</f>
        <v>0</v>
      </c>
      <c r="E104" s="257" t="n">
        <f aca="false">SUM(E108:E117)</f>
        <v>0</v>
      </c>
      <c r="F104" s="257" t="n">
        <f aca="false">SUM(F108:F117)</f>
        <v>0</v>
      </c>
      <c r="G104" s="257" t="n">
        <f aca="false">SUM(G108:G117)</f>
        <v>0</v>
      </c>
      <c r="H104" s="257" t="n">
        <f aca="false">SUM(H108:H117)</f>
        <v>0</v>
      </c>
      <c r="I104" s="257" t="n">
        <f aca="false">SUM(I108:I117)</f>
        <v>0</v>
      </c>
      <c r="J104" s="257" t="n">
        <f aca="false">SUM(J108:J117)</f>
        <v>0</v>
      </c>
      <c r="K104" s="257" t="n">
        <f aca="false">SUM(K108:K117)</f>
        <v>0</v>
      </c>
      <c r="L104" s="257" t="n">
        <f aca="false">SUM(L108:L117)</f>
        <v>0</v>
      </c>
      <c r="M104" s="257" t="n">
        <f aca="false">SUM(M108:M117)</f>
        <v>0</v>
      </c>
      <c r="N104" s="257" t="n">
        <f aca="false">SUM(N108:N117)</f>
        <v>0</v>
      </c>
      <c r="O104" s="257" t="n">
        <f aca="false">SUM(O108:O117)</f>
        <v>0</v>
      </c>
      <c r="P104" s="257" t="n">
        <f aca="false">SUM(P108:P117)</f>
        <v>0</v>
      </c>
      <c r="Q104" s="257" t="n">
        <f aca="false">SUM(Q108:Q117)</f>
        <v>0</v>
      </c>
      <c r="R104" s="257" t="n">
        <f aca="false">SUM(R108:R117)</f>
        <v>0</v>
      </c>
      <c r="S104" s="257" t="n">
        <f aca="false">SUM(S108:S117)</f>
        <v>0</v>
      </c>
      <c r="T104" s="257" t="n">
        <f aca="false">SUM(T108:T117)</f>
        <v>0</v>
      </c>
      <c r="U104" s="257" t="n">
        <f aca="false">SUM(U108:U117)</f>
        <v>0</v>
      </c>
      <c r="V104" s="257" t="n">
        <f aca="false">SUM(V108:V117)</f>
        <v>0</v>
      </c>
      <c r="W104" s="257" t="n">
        <f aca="false">SUM(W108:W117)</f>
        <v>0</v>
      </c>
      <c r="X104" s="257" t="n">
        <f aca="false">SUM(X108:X117)</f>
        <v>0</v>
      </c>
      <c r="Y104" s="257" t="n">
        <f aca="false">SUM(Y108:Y117)</f>
        <v>0</v>
      </c>
      <c r="Z104" s="257" t="n">
        <f aca="false">SUM(Z108:Z117)</f>
        <v>0</v>
      </c>
      <c r="AA104" s="257" t="n">
        <f aca="false">SUM(AA108:AA117)</f>
        <v>0</v>
      </c>
      <c r="AB104" s="257" t="n">
        <f aca="false">SUM(AB108:AB117)</f>
        <v>0</v>
      </c>
      <c r="AC104" s="257" t="n">
        <f aca="false">SUM(AC108:AC117)</f>
        <v>0</v>
      </c>
      <c r="AD104" s="257" t="n">
        <f aca="false">SUM(AD108:AD117)</f>
        <v>0</v>
      </c>
      <c r="AE104" s="257" t="n">
        <f aca="false">SUM(AE108:AE117)</f>
        <v>0</v>
      </c>
      <c r="AF104" s="257" t="n">
        <f aca="false">SUM(AF108:AF117)</f>
        <v>0</v>
      </c>
      <c r="AG104" s="257" t="n">
        <f aca="false">SUM(AG108:AG117)</f>
        <v>0</v>
      </c>
      <c r="AH104" s="8"/>
      <c r="AI104" s="421"/>
      <c r="AJ104" s="420"/>
      <c r="AK104" s="282"/>
      <c r="AL104" s="330"/>
      <c r="AN104" s="8"/>
      <c r="AO104" s="8"/>
      <c r="AP104" s="8"/>
      <c r="AQ104" s="8"/>
      <c r="AR104" s="8"/>
      <c r="AS104" s="8"/>
    </row>
    <row r="105" customFormat="false" ht="12.75" hidden="false" customHeight="true" outlineLevel="0" collapsed="false">
      <c r="A105" s="260" t="s">
        <v>468</v>
      </c>
      <c r="B105" s="261" t="n">
        <f aca="false">B44</f>
        <v>36982</v>
      </c>
      <c r="C105" s="262" t="n">
        <f aca="false">C44</f>
        <v>36982</v>
      </c>
      <c r="D105" s="262" t="n">
        <f aca="false">D44</f>
        <v>36983</v>
      </c>
      <c r="E105" s="262" t="n">
        <f aca="false">E44</f>
        <v>36984</v>
      </c>
      <c r="F105" s="262" t="n">
        <f aca="false">F44</f>
        <v>36985</v>
      </c>
      <c r="G105" s="262" t="n">
        <f aca="false">G44</f>
        <v>36986</v>
      </c>
      <c r="H105" s="262" t="n">
        <f aca="false">H44</f>
        <v>36987</v>
      </c>
      <c r="I105" s="262" t="n">
        <f aca="false">I44</f>
        <v>36988</v>
      </c>
      <c r="J105" s="262" t="n">
        <f aca="false">J44</f>
        <v>36989</v>
      </c>
      <c r="K105" s="262" t="n">
        <f aca="false">K44</f>
        <v>36990</v>
      </c>
      <c r="L105" s="262" t="n">
        <f aca="false">L44</f>
        <v>36991</v>
      </c>
      <c r="M105" s="262" t="n">
        <f aca="false">M44</f>
        <v>36992</v>
      </c>
      <c r="N105" s="262" t="n">
        <f aca="false">N44</f>
        <v>36993</v>
      </c>
      <c r="O105" s="262" t="n">
        <f aca="false">O44</f>
        <v>36994</v>
      </c>
      <c r="P105" s="262" t="n">
        <f aca="false">P44</f>
        <v>36995</v>
      </c>
      <c r="Q105" s="262" t="n">
        <f aca="false">Q44</f>
        <v>36996</v>
      </c>
      <c r="R105" s="262" t="n">
        <f aca="false">R44</f>
        <v>36997</v>
      </c>
      <c r="S105" s="262" t="n">
        <f aca="false">S44</f>
        <v>36998</v>
      </c>
      <c r="T105" s="262" t="n">
        <f aca="false">T44</f>
        <v>36999</v>
      </c>
      <c r="U105" s="262" t="n">
        <f aca="false">U44</f>
        <v>37000</v>
      </c>
      <c r="V105" s="262" t="n">
        <f aca="false">V44</f>
        <v>37001</v>
      </c>
      <c r="W105" s="262" t="n">
        <f aca="false">W44</f>
        <v>37002</v>
      </c>
      <c r="X105" s="262" t="n">
        <f aca="false">X44</f>
        <v>37003</v>
      </c>
      <c r="Y105" s="262" t="n">
        <f aca="false">Y44</f>
        <v>37004</v>
      </c>
      <c r="Z105" s="262" t="n">
        <f aca="false">Z44</f>
        <v>37005</v>
      </c>
      <c r="AA105" s="262" t="n">
        <f aca="false">AA44</f>
        <v>37006</v>
      </c>
      <c r="AB105" s="262" t="n">
        <f aca="false">AB44</f>
        <v>37007</v>
      </c>
      <c r="AC105" s="262" t="n">
        <f aca="false">AC44</f>
        <v>37008</v>
      </c>
      <c r="AD105" s="262" t="n">
        <f aca="false">AD44</f>
        <v>37009</v>
      </c>
      <c r="AE105" s="262" t="n">
        <f aca="false">AE44</f>
        <v>37010</v>
      </c>
      <c r="AF105" s="262" t="n">
        <f aca="false">AF44</f>
        <v>37011</v>
      </c>
      <c r="AG105" s="262" t="n">
        <f aca="false">AG44</f>
        <v>37012</v>
      </c>
      <c r="AH105" s="263"/>
      <c r="AI105" s="421"/>
      <c r="AJ105" s="420"/>
      <c r="AK105" s="406"/>
      <c r="AL105" s="330"/>
      <c r="AN105" s="263"/>
      <c r="AO105" s="263"/>
      <c r="AP105" s="263"/>
      <c r="AQ105" s="263"/>
      <c r="AR105" s="263"/>
      <c r="AS105" s="263"/>
      <c r="AT105" s="263"/>
      <c r="AU105" s="263"/>
      <c r="AV105" s="263"/>
      <c r="AW105" s="263"/>
      <c r="AX105" s="263"/>
      <c r="AY105" s="263"/>
      <c r="AZ105" s="263"/>
      <c r="BA105" s="263"/>
      <c r="BB105" s="263"/>
      <c r="BC105" s="263"/>
      <c r="BD105" s="263"/>
      <c r="BE105" s="263"/>
      <c r="BF105" s="263"/>
      <c r="BG105" s="263"/>
      <c r="BH105" s="263"/>
      <c r="BI105" s="263"/>
      <c r="BJ105" s="263"/>
      <c r="BK105" s="263"/>
      <c r="BL105" s="263"/>
      <c r="BM105" s="263"/>
      <c r="BN105" s="263"/>
      <c r="BO105" s="263"/>
      <c r="BP105" s="263"/>
      <c r="BQ105" s="263"/>
      <c r="BR105" s="263"/>
      <c r="BS105" s="263"/>
      <c r="BT105" s="263"/>
      <c r="BU105" s="263"/>
      <c r="BV105" s="263"/>
      <c r="BW105" s="263"/>
      <c r="BX105" s="263"/>
      <c r="BY105" s="263"/>
      <c r="BZ105" s="263"/>
      <c r="CA105" s="263"/>
      <c r="CB105" s="263"/>
      <c r="CC105" s="263"/>
      <c r="CD105" s="263"/>
      <c r="CE105" s="263"/>
      <c r="CF105" s="263"/>
      <c r="CG105" s="263"/>
      <c r="CH105" s="263"/>
      <c r="CI105" s="263"/>
      <c r="CJ105" s="263"/>
      <c r="CK105" s="263"/>
      <c r="CL105" s="263"/>
      <c r="CM105" s="263"/>
      <c r="CN105" s="263"/>
      <c r="CO105" s="263"/>
      <c r="CP105" s="263"/>
      <c r="CQ105" s="263"/>
      <c r="CR105" s="263"/>
      <c r="CS105" s="263"/>
      <c r="CT105" s="263"/>
      <c r="CU105" s="263"/>
      <c r="CV105" s="263"/>
      <c r="CW105" s="263"/>
      <c r="CX105" s="263"/>
      <c r="CY105" s="263"/>
      <c r="CZ105" s="263"/>
      <c r="DA105" s="263"/>
      <c r="DB105" s="263"/>
      <c r="DC105" s="263"/>
      <c r="DD105" s="263"/>
      <c r="DE105" s="263"/>
      <c r="DF105" s="263"/>
      <c r="DG105" s="263"/>
      <c r="DH105" s="263"/>
      <c r="DI105" s="263"/>
      <c r="DJ105" s="263"/>
      <c r="DK105" s="263"/>
      <c r="DL105" s="263"/>
      <c r="DM105" s="263"/>
      <c r="DN105" s="263"/>
      <c r="DO105" s="263"/>
      <c r="DP105" s="263"/>
      <c r="DQ105" s="263"/>
      <c r="DR105" s="263"/>
      <c r="DS105" s="263"/>
      <c r="DT105" s="263"/>
      <c r="DU105" s="263"/>
      <c r="DV105" s="263"/>
      <c r="DW105" s="263"/>
      <c r="DX105" s="263"/>
      <c r="DY105" s="263"/>
      <c r="DZ105" s="263"/>
      <c r="EA105" s="263"/>
      <c r="EB105" s="263"/>
      <c r="EC105" s="263"/>
      <c r="ED105" s="263"/>
      <c r="EE105" s="263"/>
      <c r="EF105" s="263"/>
      <c r="EG105" s="263"/>
      <c r="EH105" s="263"/>
      <c r="EI105" s="263"/>
      <c r="EJ105" s="263"/>
      <c r="EK105" s="263"/>
      <c r="EL105" s="263"/>
      <c r="EM105" s="263"/>
      <c r="EN105" s="263"/>
      <c r="EO105" s="263"/>
      <c r="EP105" s="263"/>
      <c r="EQ105" s="263"/>
      <c r="ER105" s="263"/>
      <c r="ES105" s="263"/>
      <c r="ET105" s="263"/>
      <c r="EU105" s="263"/>
      <c r="EV105" s="263"/>
      <c r="EW105" s="263"/>
      <c r="EX105" s="263"/>
      <c r="EY105" s="263"/>
      <c r="EZ105" s="263"/>
      <c r="FA105" s="263"/>
      <c r="FB105" s="263"/>
      <c r="FC105" s="263"/>
      <c r="FD105" s="263"/>
      <c r="FE105" s="263"/>
      <c r="FF105" s="263"/>
      <c r="FG105" s="263"/>
      <c r="FH105" s="263"/>
      <c r="FI105" s="263"/>
      <c r="FJ105" s="263"/>
      <c r="FK105" s="263"/>
      <c r="FL105" s="263"/>
      <c r="FM105" s="263"/>
      <c r="FN105" s="263"/>
      <c r="FO105" s="263"/>
      <c r="FP105" s="263"/>
      <c r="FQ105" s="263"/>
      <c r="FR105" s="263"/>
      <c r="FS105" s="263"/>
      <c r="FT105" s="263"/>
      <c r="FU105" s="263"/>
      <c r="FV105" s="263"/>
      <c r="FW105" s="263"/>
      <c r="FX105" s="263"/>
      <c r="FY105" s="263"/>
      <c r="FZ105" s="263"/>
      <c r="GA105" s="263"/>
      <c r="GB105" s="263"/>
      <c r="GC105" s="263"/>
      <c r="GD105" s="263"/>
      <c r="GE105" s="263"/>
      <c r="GF105" s="263"/>
      <c r="GG105" s="263"/>
      <c r="GH105" s="263"/>
      <c r="GI105" s="263"/>
      <c r="GJ105" s="263"/>
      <c r="GK105" s="263"/>
      <c r="GL105" s="263"/>
      <c r="GM105" s="263"/>
      <c r="GN105" s="263"/>
      <c r="GO105" s="263"/>
      <c r="GP105" s="263"/>
      <c r="GQ105" s="263"/>
      <c r="GR105" s="263"/>
      <c r="GS105" s="263"/>
      <c r="GT105" s="263"/>
      <c r="GU105" s="263"/>
      <c r="GV105" s="263"/>
      <c r="GW105" s="263"/>
      <c r="GX105" s="263"/>
      <c r="GY105" s="263"/>
      <c r="GZ105" s="263"/>
      <c r="HA105" s="263"/>
      <c r="HB105" s="263"/>
      <c r="HC105" s="263"/>
      <c r="HD105" s="263"/>
      <c r="HE105" s="263"/>
      <c r="HF105" s="263"/>
      <c r="HG105" s="263"/>
      <c r="HH105" s="263"/>
      <c r="HI105" s="263"/>
      <c r="HJ105" s="263"/>
      <c r="HK105" s="263"/>
      <c r="HL105" s="263"/>
      <c r="HM105" s="263"/>
      <c r="HN105" s="263"/>
      <c r="HO105" s="263"/>
      <c r="HP105" s="263"/>
      <c r="HQ105" s="263"/>
      <c r="HR105" s="263"/>
      <c r="HS105" s="263"/>
      <c r="HT105" s="263"/>
      <c r="HU105" s="263"/>
      <c r="HV105" s="263"/>
      <c r="HW105" s="263"/>
      <c r="HX105" s="263"/>
      <c r="HY105" s="263"/>
      <c r="HZ105" s="263"/>
      <c r="IA105" s="263"/>
      <c r="IB105" s="263"/>
      <c r="IC105" s="263"/>
      <c r="ID105" s="263"/>
      <c r="IE105" s="263"/>
      <c r="IF105" s="263"/>
      <c r="IG105" s="263"/>
      <c r="IH105" s="263"/>
      <c r="II105" s="263"/>
      <c r="IJ105" s="263"/>
      <c r="IK105" s="263"/>
      <c r="IL105" s="263"/>
      <c r="IM105" s="263"/>
      <c r="IN105" s="263"/>
      <c r="IO105" s="263"/>
      <c r="IP105" s="263"/>
      <c r="IQ105" s="263"/>
      <c r="IR105" s="263"/>
      <c r="IS105" s="263"/>
      <c r="IT105" s="263"/>
      <c r="IU105" s="263"/>
      <c r="IV105" s="263"/>
      <c r="IW105" s="263"/>
    </row>
    <row r="106" customFormat="false" ht="12.75" hidden="false" customHeight="true" outlineLevel="0" collapsed="false">
      <c r="A106" s="267"/>
      <c r="B106" s="267"/>
      <c r="C106" s="268" t="str">
        <f aca="false">C45</f>
        <v>S</v>
      </c>
      <c r="D106" s="268" t="str">
        <f aca="false">D45</f>
        <v>M</v>
      </c>
      <c r="E106" s="268" t="str">
        <f aca="false">E45</f>
        <v>T</v>
      </c>
      <c r="F106" s="268" t="str">
        <f aca="false">F45</f>
        <v>W</v>
      </c>
      <c r="G106" s="268" t="str">
        <f aca="false">G45</f>
        <v>R</v>
      </c>
      <c r="H106" s="268" t="str">
        <f aca="false">H45</f>
        <v>F</v>
      </c>
      <c r="I106" s="268" t="str">
        <f aca="false">I45</f>
        <v>S</v>
      </c>
      <c r="J106" s="268" t="str">
        <f aca="false">J45</f>
        <v>S</v>
      </c>
      <c r="K106" s="268" t="str">
        <f aca="false">K45</f>
        <v>M</v>
      </c>
      <c r="L106" s="268" t="str">
        <f aca="false">L45</f>
        <v>T</v>
      </c>
      <c r="M106" s="268" t="str">
        <f aca="false">M45</f>
        <v>W</v>
      </c>
      <c r="N106" s="268" t="str">
        <f aca="false">N45</f>
        <v>R</v>
      </c>
      <c r="O106" s="268" t="str">
        <f aca="false">O45</f>
        <v>F</v>
      </c>
      <c r="P106" s="268" t="str">
        <f aca="false">P45</f>
        <v>S</v>
      </c>
      <c r="Q106" s="268" t="str">
        <f aca="false">Q45</f>
        <v>S</v>
      </c>
      <c r="R106" s="268" t="str">
        <f aca="false">R45</f>
        <v>M</v>
      </c>
      <c r="S106" s="268" t="str">
        <f aca="false">S45</f>
        <v>T</v>
      </c>
      <c r="T106" s="268" t="str">
        <f aca="false">T45</f>
        <v>W</v>
      </c>
      <c r="U106" s="268" t="str">
        <f aca="false">U45</f>
        <v>R</v>
      </c>
      <c r="V106" s="268" t="str">
        <f aca="false">V45</f>
        <v>F</v>
      </c>
      <c r="W106" s="268" t="str">
        <f aca="false">W45</f>
        <v>S</v>
      </c>
      <c r="X106" s="268" t="str">
        <f aca="false">X45</f>
        <v>S</v>
      </c>
      <c r="Y106" s="268" t="str">
        <f aca="false">Y45</f>
        <v>M</v>
      </c>
      <c r="Z106" s="268" t="str">
        <f aca="false">Z45</f>
        <v>T</v>
      </c>
      <c r="AA106" s="268" t="str">
        <f aca="false">AA45</f>
        <v>W</v>
      </c>
      <c r="AB106" s="268" t="str">
        <f aca="false">AB45</f>
        <v>R</v>
      </c>
      <c r="AC106" s="268" t="str">
        <f aca="false">AC45</f>
        <v>F</v>
      </c>
      <c r="AD106" s="268" t="str">
        <f aca="false">AD45</f>
        <v>S</v>
      </c>
      <c r="AE106" s="268" t="str">
        <f aca="false">AE45</f>
        <v>S</v>
      </c>
      <c r="AF106" s="268" t="str">
        <f aca="false">AF45</f>
        <v>M</v>
      </c>
      <c r="AG106" s="268" t="str">
        <f aca="false">AG45</f>
        <v>T</v>
      </c>
      <c r="AH106" s="8"/>
      <c r="AI106" s="421"/>
      <c r="AJ106" s="420"/>
      <c r="AK106" s="282"/>
      <c r="AL106" s="330"/>
      <c r="AN106" s="8"/>
      <c r="AO106" s="8"/>
      <c r="AP106" s="8"/>
      <c r="AQ106" s="8"/>
      <c r="AR106" s="8"/>
      <c r="AS106" s="8"/>
    </row>
    <row r="107" customFormat="false" ht="12.75" hidden="false" customHeight="true" outlineLevel="0" collapsed="false">
      <c r="A107" s="271"/>
      <c r="B107" s="272" t="s">
        <v>420</v>
      </c>
      <c r="C107" s="273"/>
      <c r="D107" s="273"/>
      <c r="E107" s="273"/>
      <c r="F107" s="273"/>
      <c r="G107" s="273"/>
      <c r="H107" s="273"/>
      <c r="I107" s="273"/>
      <c r="J107" s="273"/>
      <c r="K107" s="273"/>
      <c r="L107" s="273"/>
      <c r="M107" s="273"/>
      <c r="N107" s="273"/>
      <c r="O107" s="273"/>
      <c r="P107" s="273"/>
      <c r="Q107" s="273"/>
      <c r="R107" s="273"/>
      <c r="S107" s="273"/>
      <c r="T107" s="273"/>
      <c r="U107" s="273"/>
      <c r="V107" s="273"/>
      <c r="W107" s="273"/>
      <c r="X107" s="273"/>
      <c r="Y107" s="273"/>
      <c r="Z107" s="273"/>
      <c r="AA107" s="273"/>
      <c r="AB107" s="273"/>
      <c r="AC107" s="273"/>
      <c r="AD107" s="273"/>
      <c r="AE107" s="273"/>
      <c r="AF107" s="273"/>
      <c r="AG107" s="274"/>
      <c r="AH107" s="87"/>
      <c r="AI107" s="414"/>
      <c r="AJ107" s="420"/>
      <c r="AK107" s="395"/>
      <c r="AL107" s="283"/>
      <c r="AM107" s="409"/>
    </row>
    <row r="108" customFormat="false" ht="12.75" hidden="false" customHeight="true" outlineLevel="0" collapsed="false">
      <c r="A108" s="218" t="s">
        <v>459</v>
      </c>
      <c r="B108" s="275" t="n">
        <f aca="false">SUM(C108:AG108)</f>
        <v>0</v>
      </c>
      <c r="C108" s="150"/>
      <c r="D108" s="150"/>
      <c r="E108" s="150"/>
      <c r="F108" s="150"/>
      <c r="G108" s="150"/>
      <c r="H108" s="150"/>
      <c r="I108" s="150"/>
      <c r="J108" s="150"/>
      <c r="K108" s="150"/>
      <c r="L108" s="150"/>
      <c r="M108" s="150"/>
      <c r="N108" s="150"/>
      <c r="O108" s="150"/>
      <c r="P108" s="150"/>
      <c r="Q108" s="150"/>
      <c r="R108" s="150"/>
      <c r="S108" s="150"/>
      <c r="T108" s="150"/>
      <c r="U108" s="150"/>
      <c r="V108" s="150"/>
      <c r="W108" s="150"/>
      <c r="X108" s="150"/>
      <c r="Y108" s="150"/>
      <c r="Z108" s="150"/>
      <c r="AA108" s="150"/>
      <c r="AB108" s="150"/>
      <c r="AC108" s="150"/>
      <c r="AD108" s="150"/>
      <c r="AE108" s="150"/>
      <c r="AF108" s="150"/>
      <c r="AG108" s="301"/>
      <c r="AH108" s="87"/>
      <c r="AJ108" s="291"/>
      <c r="AK108" s="395"/>
      <c r="AL108" s="283"/>
      <c r="AM108" s="409"/>
    </row>
    <row r="109" customFormat="false" ht="12.75" hidden="false" customHeight="true" outlineLevel="0" collapsed="false">
      <c r="A109" s="218" t="s">
        <v>461</v>
      </c>
      <c r="B109" s="275" t="n">
        <f aca="false">SUM(C109:AG109)</f>
        <v>0</v>
      </c>
      <c r="C109" s="150"/>
      <c r="D109" s="150"/>
      <c r="E109" s="150"/>
      <c r="F109" s="150"/>
      <c r="G109" s="150"/>
      <c r="H109" s="150"/>
      <c r="I109" s="150"/>
      <c r="J109" s="150"/>
      <c r="K109" s="150"/>
      <c r="L109" s="150"/>
      <c r="M109" s="150"/>
      <c r="N109" s="150"/>
      <c r="O109" s="150"/>
      <c r="P109" s="150"/>
      <c r="Q109" s="150"/>
      <c r="R109" s="150"/>
      <c r="S109" s="150"/>
      <c r="T109" s="150"/>
      <c r="U109" s="150"/>
      <c r="V109" s="150"/>
      <c r="W109" s="150"/>
      <c r="X109" s="150"/>
      <c r="Y109" s="150"/>
      <c r="Z109" s="150"/>
      <c r="AA109" s="150"/>
      <c r="AB109" s="150"/>
      <c r="AC109" s="150"/>
      <c r="AD109" s="150"/>
      <c r="AE109" s="150"/>
      <c r="AF109" s="150"/>
      <c r="AG109" s="301"/>
      <c r="AH109" s="87"/>
      <c r="AJ109" s="291"/>
      <c r="AK109" s="395"/>
      <c r="AL109" s="283"/>
      <c r="AM109" s="409"/>
    </row>
    <row r="110" customFormat="false" ht="12.75" hidden="false" customHeight="true" outlineLevel="0" collapsed="false">
      <c r="A110" s="218" t="s">
        <v>462</v>
      </c>
      <c r="B110" s="275" t="n">
        <f aca="false">SUM(C110:AG110)</f>
        <v>0</v>
      </c>
      <c r="C110" s="150"/>
      <c r="D110" s="150"/>
      <c r="E110" s="150"/>
      <c r="F110" s="150"/>
      <c r="G110" s="150"/>
      <c r="H110" s="150"/>
      <c r="I110" s="150"/>
      <c r="J110" s="150"/>
      <c r="K110" s="150"/>
      <c r="L110" s="150"/>
      <c r="M110" s="150"/>
      <c r="N110" s="150"/>
      <c r="O110" s="150"/>
      <c r="P110" s="150"/>
      <c r="Q110" s="150"/>
      <c r="R110" s="150"/>
      <c r="S110" s="150"/>
      <c r="T110" s="150"/>
      <c r="U110" s="150"/>
      <c r="V110" s="150"/>
      <c r="W110" s="150"/>
      <c r="X110" s="150"/>
      <c r="Y110" s="150"/>
      <c r="Z110" s="150"/>
      <c r="AA110" s="150"/>
      <c r="AB110" s="150"/>
      <c r="AC110" s="150"/>
      <c r="AD110" s="150"/>
      <c r="AE110" s="150"/>
      <c r="AF110" s="150"/>
      <c r="AG110" s="301"/>
      <c r="AH110" s="87"/>
      <c r="AJ110" s="291"/>
      <c r="AK110" s="395"/>
      <c r="AL110" s="283"/>
      <c r="AM110" s="409"/>
    </row>
    <row r="111" customFormat="false" ht="12.75" hidden="false" customHeight="true" outlineLevel="0" collapsed="false">
      <c r="A111" s="218" t="s">
        <v>463</v>
      </c>
      <c r="B111" s="275" t="n">
        <f aca="false">SUM(C111:AG111)</f>
        <v>0</v>
      </c>
      <c r="C111" s="150"/>
      <c r="D111" s="150"/>
      <c r="E111" s="150"/>
      <c r="F111" s="150"/>
      <c r="G111" s="150"/>
      <c r="H111" s="150"/>
      <c r="I111" s="150"/>
      <c r="J111" s="150"/>
      <c r="K111" s="150"/>
      <c r="L111" s="150"/>
      <c r="M111" s="150"/>
      <c r="N111" s="150"/>
      <c r="O111" s="150"/>
      <c r="P111" s="150"/>
      <c r="Q111" s="150"/>
      <c r="R111" s="150"/>
      <c r="S111" s="150"/>
      <c r="T111" s="150"/>
      <c r="U111" s="150"/>
      <c r="V111" s="150"/>
      <c r="W111" s="150"/>
      <c r="X111" s="150"/>
      <c r="Y111" s="150"/>
      <c r="Z111" s="150"/>
      <c r="AA111" s="150"/>
      <c r="AB111" s="150"/>
      <c r="AC111" s="150"/>
      <c r="AD111" s="150"/>
      <c r="AE111" s="150"/>
      <c r="AF111" s="150"/>
      <c r="AG111" s="301"/>
      <c r="AH111" s="87"/>
      <c r="AJ111" s="291"/>
      <c r="AK111" s="395"/>
      <c r="AL111" s="283"/>
      <c r="AM111" s="409"/>
    </row>
    <row r="112" customFormat="false" ht="12.75" hidden="false" customHeight="true" outlineLevel="0" collapsed="false">
      <c r="A112" s="218" t="s">
        <v>464</v>
      </c>
      <c r="B112" s="275" t="n">
        <f aca="false">SUM(C112:AG112)</f>
        <v>0</v>
      </c>
      <c r="C112" s="150"/>
      <c r="D112" s="150"/>
      <c r="E112" s="150"/>
      <c r="F112" s="150"/>
      <c r="G112" s="150"/>
      <c r="H112" s="150"/>
      <c r="I112" s="150"/>
      <c r="J112" s="150"/>
      <c r="K112" s="150"/>
      <c r="L112" s="150"/>
      <c r="M112" s="150"/>
      <c r="N112" s="150"/>
      <c r="O112" s="150"/>
      <c r="P112" s="150"/>
      <c r="Q112" s="150"/>
      <c r="R112" s="150"/>
      <c r="S112" s="150"/>
      <c r="T112" s="150"/>
      <c r="U112" s="150"/>
      <c r="V112" s="150"/>
      <c r="W112" s="150"/>
      <c r="X112" s="150"/>
      <c r="Y112" s="150"/>
      <c r="Z112" s="150"/>
      <c r="AA112" s="150"/>
      <c r="AB112" s="150"/>
      <c r="AC112" s="150"/>
      <c r="AD112" s="150"/>
      <c r="AE112" s="150"/>
      <c r="AF112" s="150"/>
      <c r="AG112" s="301"/>
      <c r="AH112" s="87"/>
      <c r="AJ112" s="291"/>
      <c r="AK112" s="395"/>
      <c r="AL112" s="283"/>
      <c r="AM112" s="409"/>
    </row>
    <row r="113" customFormat="false" ht="12.75" hidden="false" customHeight="true" outlineLevel="0" collapsed="false">
      <c r="A113" s="218" t="s">
        <v>466</v>
      </c>
      <c r="B113" s="275" t="n">
        <f aca="false">SUM(C113:AG113)</f>
        <v>0</v>
      </c>
      <c r="C113" s="150"/>
      <c r="D113" s="150"/>
      <c r="E113" s="150"/>
      <c r="F113" s="150"/>
      <c r="G113" s="150"/>
      <c r="H113" s="150"/>
      <c r="I113" s="150"/>
      <c r="J113" s="150"/>
      <c r="K113" s="150"/>
      <c r="L113" s="150"/>
      <c r="M113" s="150"/>
      <c r="N113" s="150"/>
      <c r="O113" s="150"/>
      <c r="P113" s="150"/>
      <c r="Q113" s="150"/>
      <c r="R113" s="150"/>
      <c r="S113" s="150"/>
      <c r="T113" s="150"/>
      <c r="U113" s="150"/>
      <c r="V113" s="150"/>
      <c r="W113" s="150"/>
      <c r="X113" s="150"/>
      <c r="Y113" s="150"/>
      <c r="Z113" s="150"/>
      <c r="AA113" s="150"/>
      <c r="AB113" s="150"/>
      <c r="AC113" s="150"/>
      <c r="AD113" s="150"/>
      <c r="AE113" s="150"/>
      <c r="AF113" s="150"/>
      <c r="AG113" s="301"/>
      <c r="AH113" s="87"/>
      <c r="AJ113" s="291"/>
      <c r="AK113" s="395"/>
      <c r="AL113" s="283"/>
      <c r="AM113" s="409"/>
    </row>
    <row r="114" customFormat="false" ht="12.75" hidden="false" customHeight="true" outlineLevel="0" collapsed="false">
      <c r="A114" s="218"/>
      <c r="B114" s="275"/>
      <c r="C114" s="150"/>
      <c r="D114" s="150"/>
      <c r="E114" s="150"/>
      <c r="F114" s="150"/>
      <c r="G114" s="150"/>
      <c r="H114" s="150"/>
      <c r="I114" s="150"/>
      <c r="J114" s="150"/>
      <c r="K114" s="150"/>
      <c r="L114" s="150"/>
      <c r="M114" s="150"/>
      <c r="N114" s="150"/>
      <c r="O114" s="150"/>
      <c r="P114" s="150"/>
      <c r="Q114" s="150"/>
      <c r="R114" s="150"/>
      <c r="S114" s="150"/>
      <c r="T114" s="150"/>
      <c r="U114" s="150"/>
      <c r="V114" s="150"/>
      <c r="W114" s="150"/>
      <c r="X114" s="150"/>
      <c r="Y114" s="150"/>
      <c r="Z114" s="150"/>
      <c r="AA114" s="150"/>
      <c r="AB114" s="150"/>
      <c r="AC114" s="150"/>
      <c r="AD114" s="150"/>
      <c r="AE114" s="150"/>
      <c r="AF114" s="150"/>
      <c r="AG114" s="301"/>
      <c r="AH114" s="87"/>
      <c r="AJ114" s="291"/>
      <c r="AK114" s="395"/>
      <c r="AL114" s="283"/>
      <c r="AM114" s="409"/>
    </row>
    <row r="115" customFormat="false" ht="12.75" hidden="false" customHeight="true" outlineLevel="0" collapsed="false">
      <c r="A115" s="218"/>
      <c r="B115" s="275"/>
      <c r="C115" s="150"/>
      <c r="D115" s="150"/>
      <c r="E115" s="150"/>
      <c r="F115" s="150"/>
      <c r="G115" s="150"/>
      <c r="H115" s="150"/>
      <c r="I115" s="150"/>
      <c r="J115" s="150"/>
      <c r="K115" s="150"/>
      <c r="L115" s="150"/>
      <c r="M115" s="150"/>
      <c r="N115" s="150"/>
      <c r="O115" s="150"/>
      <c r="P115" s="150"/>
      <c r="Q115" s="150"/>
      <c r="R115" s="150"/>
      <c r="S115" s="150"/>
      <c r="T115" s="150"/>
      <c r="U115" s="150"/>
      <c r="V115" s="150"/>
      <c r="W115" s="150"/>
      <c r="X115" s="150"/>
      <c r="Y115" s="150"/>
      <c r="Z115" s="150"/>
      <c r="AA115" s="150"/>
      <c r="AB115" s="150"/>
      <c r="AC115" s="150"/>
      <c r="AD115" s="150"/>
      <c r="AE115" s="150"/>
      <c r="AF115" s="150"/>
      <c r="AG115" s="301"/>
      <c r="AH115" s="87"/>
      <c r="AJ115" s="291"/>
      <c r="AK115" s="395"/>
      <c r="AL115" s="283"/>
      <c r="AM115" s="409"/>
    </row>
    <row r="116" customFormat="false" ht="12.75" hidden="false" customHeight="true" outlineLevel="0" collapsed="false">
      <c r="A116" s="218"/>
      <c r="B116" s="275"/>
      <c r="C116" s="150"/>
      <c r="D116" s="150"/>
      <c r="E116" s="150"/>
      <c r="F116" s="150"/>
      <c r="G116" s="150"/>
      <c r="H116" s="150"/>
      <c r="I116" s="150"/>
      <c r="J116" s="150"/>
      <c r="K116" s="150"/>
      <c r="L116" s="150"/>
      <c r="M116" s="150"/>
      <c r="N116" s="150"/>
      <c r="O116" s="150"/>
      <c r="P116" s="150"/>
      <c r="Q116" s="150"/>
      <c r="R116" s="150"/>
      <c r="S116" s="150"/>
      <c r="T116" s="150"/>
      <c r="U116" s="150"/>
      <c r="V116" s="150"/>
      <c r="W116" s="150"/>
      <c r="X116" s="150"/>
      <c r="Y116" s="150"/>
      <c r="Z116" s="150"/>
      <c r="AA116" s="150"/>
      <c r="AB116" s="150"/>
      <c r="AC116" s="150"/>
      <c r="AD116" s="150"/>
      <c r="AE116" s="150"/>
      <c r="AF116" s="150"/>
      <c r="AG116" s="301"/>
      <c r="AH116" s="87"/>
      <c r="AJ116" s="291"/>
      <c r="AK116" s="395"/>
      <c r="AL116" s="283"/>
      <c r="AM116" s="409"/>
    </row>
    <row r="117" customFormat="false" ht="12.75" hidden="false" customHeight="true" outlineLevel="0" collapsed="false">
      <c r="A117" s="218"/>
      <c r="B117" s="275"/>
      <c r="C117" s="150"/>
      <c r="D117" s="150"/>
      <c r="E117" s="150"/>
      <c r="F117" s="150"/>
      <c r="G117" s="150"/>
      <c r="H117" s="150"/>
      <c r="I117" s="150"/>
      <c r="J117" s="150"/>
      <c r="K117" s="150"/>
      <c r="L117" s="150"/>
      <c r="M117" s="150"/>
      <c r="N117" s="150"/>
      <c r="O117" s="150"/>
      <c r="P117" s="150"/>
      <c r="Q117" s="150"/>
      <c r="R117" s="150"/>
      <c r="S117" s="150"/>
      <c r="T117" s="150"/>
      <c r="U117" s="150"/>
      <c r="V117" s="150"/>
      <c r="W117" s="150"/>
      <c r="X117" s="150"/>
      <c r="Y117" s="150"/>
      <c r="Z117" s="150"/>
      <c r="AA117" s="150"/>
      <c r="AB117" s="150"/>
      <c r="AC117" s="150"/>
      <c r="AD117" s="150"/>
      <c r="AE117" s="150"/>
      <c r="AF117" s="150"/>
      <c r="AG117" s="301"/>
      <c r="AH117" s="87"/>
      <c r="AJ117" s="291"/>
      <c r="AK117" s="395"/>
      <c r="AL117" s="283"/>
      <c r="AM117" s="409"/>
    </row>
    <row r="118" customFormat="false" ht="12.75" hidden="false" customHeight="true" outlineLevel="0" collapsed="false">
      <c r="A118" s="313" t="s">
        <v>469</v>
      </c>
      <c r="B118" s="304" t="n">
        <f aca="false">SUM(B108:B117)</f>
        <v>0</v>
      </c>
      <c r="C118" s="314"/>
      <c r="D118" s="314"/>
      <c r="E118" s="314"/>
      <c r="F118" s="314"/>
      <c r="G118" s="314"/>
      <c r="H118" s="314"/>
      <c r="I118" s="314"/>
      <c r="J118" s="314"/>
      <c r="K118" s="314"/>
      <c r="L118" s="314"/>
      <c r="M118" s="314"/>
      <c r="N118" s="314"/>
      <c r="O118" s="314"/>
      <c r="P118" s="314"/>
      <c r="Q118" s="314"/>
      <c r="R118" s="314"/>
      <c r="S118" s="314"/>
      <c r="T118" s="314"/>
      <c r="U118" s="314"/>
      <c r="V118" s="314"/>
      <c r="W118" s="314"/>
      <c r="X118" s="314"/>
      <c r="Y118" s="314"/>
      <c r="Z118" s="314"/>
      <c r="AA118" s="314"/>
      <c r="AB118" s="314"/>
      <c r="AC118" s="314"/>
      <c r="AD118" s="314"/>
      <c r="AE118" s="314"/>
      <c r="AF118" s="314"/>
      <c r="AG118" s="315"/>
      <c r="AH118" s="87"/>
      <c r="AJ118" s="291"/>
      <c r="AK118" s="395"/>
      <c r="AL118" s="283"/>
      <c r="AM118" s="409"/>
    </row>
    <row r="119" customFormat="false" ht="12.75" hidden="false" customHeight="true" outlineLevel="0" collapsed="false">
      <c r="A119" s="87"/>
      <c r="B119" s="308"/>
      <c r="AH119" s="87"/>
      <c r="AJ119" s="291"/>
      <c r="AK119" s="395"/>
      <c r="AL119" s="283"/>
      <c r="AM119" s="409"/>
    </row>
    <row r="120" customFormat="false" ht="12.75" hidden="false" customHeight="true" outlineLevel="0" collapsed="false">
      <c r="A120" s="87"/>
      <c r="B120" s="308"/>
      <c r="AH120" s="87"/>
      <c r="AJ120" s="291"/>
      <c r="AK120" s="395"/>
      <c r="AL120" s="283"/>
      <c r="AM120" s="409"/>
    </row>
    <row r="121" customFormat="false" ht="12.75" hidden="false" customHeight="true" outlineLevel="0" collapsed="false">
      <c r="A121" s="252" t="s">
        <v>470</v>
      </c>
      <c r="B121" s="252"/>
      <c r="AH121" s="87"/>
      <c r="AJ121" s="291"/>
      <c r="AK121" s="395"/>
      <c r="AL121" s="283"/>
      <c r="AM121" s="409"/>
    </row>
    <row r="122" customFormat="false" ht="12.75" hidden="false" customHeight="true" outlineLevel="0" collapsed="false">
      <c r="AK122" s="282"/>
      <c r="AL122" s="283"/>
      <c r="AM122" s="409"/>
    </row>
    <row r="123" customFormat="false" ht="12.75" hidden="false" customHeight="true" outlineLevel="0" collapsed="false">
      <c r="D123" s="140" t="s">
        <v>14</v>
      </c>
      <c r="AJ123" s="291"/>
      <c r="AK123" s="28"/>
    </row>
    <row r="124" customFormat="false" ht="12.75" hidden="false" customHeight="true" outlineLevel="0" collapsed="false">
      <c r="A124" s="316" t="s">
        <v>471</v>
      </c>
      <c r="B124" s="317"/>
      <c r="C124" s="318"/>
      <c r="D124" s="318"/>
      <c r="E124" s="319"/>
      <c r="G124" s="316" t="s">
        <v>472</v>
      </c>
      <c r="H124" s="316"/>
      <c r="I124" s="317"/>
      <c r="J124" s="318"/>
      <c r="K124" s="318"/>
      <c r="L124" s="319"/>
      <c r="M124" s="72"/>
      <c r="N124" s="72"/>
      <c r="O124" s="8"/>
      <c r="P124" s="8"/>
    </row>
    <row r="125" customFormat="false" ht="12.75" hidden="false" customHeight="true" outlineLevel="0" collapsed="false">
      <c r="A125" s="320" t="s">
        <v>321</v>
      </c>
      <c r="B125" s="256" t="s">
        <v>473</v>
      </c>
      <c r="C125" s="256"/>
      <c r="D125" s="256"/>
      <c r="E125" s="321" t="s">
        <v>474</v>
      </c>
      <c r="G125" s="320" t="s">
        <v>473</v>
      </c>
      <c r="H125" s="320"/>
      <c r="I125" s="320"/>
      <c r="J125" s="320"/>
      <c r="K125" s="320"/>
      <c r="L125" s="322" t="s">
        <v>474</v>
      </c>
      <c r="M125" s="72"/>
      <c r="N125" s="72"/>
      <c r="O125" s="8"/>
      <c r="P125" s="8"/>
    </row>
    <row r="126" customFormat="false" ht="12.75" hidden="false" customHeight="true" outlineLevel="0" collapsed="false">
      <c r="A126" s="323"/>
      <c r="B126" s="324"/>
      <c r="C126" s="87"/>
      <c r="D126" s="325"/>
      <c r="E126" s="326"/>
      <c r="G126" s="327"/>
      <c r="H126" s="324"/>
      <c r="I126" s="87"/>
      <c r="J126" s="8"/>
      <c r="K126" s="328"/>
      <c r="L126" s="326"/>
      <c r="M126" s="8"/>
      <c r="N126" s="8"/>
      <c r="O126" s="8"/>
      <c r="P126" s="8"/>
    </row>
    <row r="127" customFormat="false" ht="12.75" hidden="false" customHeight="true" outlineLevel="0" collapsed="false">
      <c r="A127" s="329"/>
      <c r="B127" s="87"/>
      <c r="C127" s="330"/>
      <c r="D127" s="325"/>
      <c r="E127" s="326"/>
      <c r="G127" s="331"/>
      <c r="H127" s="72"/>
      <c r="I127" s="332"/>
      <c r="J127" s="8"/>
      <c r="K127" s="328"/>
      <c r="L127" s="326"/>
      <c r="M127" s="8"/>
      <c r="N127" s="8"/>
      <c r="O127" s="8"/>
      <c r="P127" s="8"/>
    </row>
    <row r="128" customFormat="false" ht="12.75" hidden="false" customHeight="true" outlineLevel="0" collapsed="false">
      <c r="A128" s="329"/>
      <c r="B128" s="87"/>
      <c r="C128" s="330"/>
      <c r="D128" s="325"/>
      <c r="E128" s="326"/>
      <c r="G128" s="331"/>
      <c r="H128" s="87"/>
      <c r="I128" s="8"/>
      <c r="J128" s="8"/>
      <c r="K128" s="328"/>
      <c r="L128" s="326"/>
      <c r="M128" s="8"/>
      <c r="N128" s="8"/>
      <c r="O128" s="8"/>
      <c r="P128" s="8"/>
    </row>
    <row r="129" customFormat="false" ht="12.75" hidden="false" customHeight="true" outlineLevel="0" collapsed="false">
      <c r="A129" s="329"/>
      <c r="B129" s="87"/>
      <c r="C129" s="330"/>
      <c r="D129" s="325"/>
      <c r="E129" s="333"/>
      <c r="G129" s="331"/>
      <c r="H129" s="87"/>
      <c r="I129" s="8"/>
      <c r="J129" s="8"/>
      <c r="K129" s="87"/>
      <c r="L129" s="345"/>
      <c r="M129" s="8"/>
      <c r="N129" s="8"/>
      <c r="O129" s="8"/>
      <c r="P129" s="8"/>
    </row>
    <row r="130" customFormat="false" ht="12.75" hidden="false" customHeight="true" outlineLevel="0" collapsed="false">
      <c r="A130" s="329"/>
      <c r="B130" s="87"/>
      <c r="C130" s="330"/>
      <c r="D130" s="325"/>
      <c r="E130" s="326"/>
      <c r="G130" s="331"/>
      <c r="H130" s="87"/>
      <c r="I130" s="8"/>
      <c r="J130" s="8"/>
      <c r="K130" s="325"/>
      <c r="L130" s="326"/>
      <c r="M130" s="8"/>
      <c r="N130" s="8"/>
      <c r="O130" s="8"/>
      <c r="P130" s="8"/>
    </row>
    <row r="131" customFormat="false" ht="12.75" hidden="false" customHeight="true" outlineLevel="0" collapsed="false">
      <c r="A131" s="329"/>
      <c r="B131" s="87"/>
      <c r="C131" s="330"/>
      <c r="D131" s="325"/>
      <c r="E131" s="326"/>
      <c r="G131" s="331"/>
      <c r="H131" s="87"/>
      <c r="I131" s="8"/>
      <c r="J131" s="8"/>
      <c r="K131" s="325"/>
      <c r="L131" s="326"/>
      <c r="M131" s="8"/>
      <c r="N131" s="8"/>
      <c r="O131" s="8"/>
      <c r="P131" s="8"/>
    </row>
    <row r="132" customFormat="false" ht="12.75" hidden="false" customHeight="true" outlineLevel="0" collapsed="false">
      <c r="A132" s="329"/>
      <c r="B132" s="87"/>
      <c r="C132" s="330"/>
      <c r="D132" s="325"/>
      <c r="E132" s="326"/>
      <c r="G132" s="331"/>
      <c r="H132" s="87"/>
      <c r="I132" s="8"/>
      <c r="J132" s="8"/>
      <c r="K132" s="325"/>
      <c r="L132" s="326"/>
      <c r="M132" s="8"/>
      <c r="N132" s="8"/>
      <c r="O132" s="8"/>
      <c r="P132" s="8"/>
    </row>
    <row r="133" customFormat="false" ht="12.75" hidden="false" customHeight="true" outlineLevel="0" collapsed="false">
      <c r="A133" s="329"/>
      <c r="B133" s="87"/>
      <c r="C133" s="330"/>
      <c r="D133" s="325"/>
      <c r="E133" s="326"/>
      <c r="G133" s="331"/>
      <c r="H133" s="87"/>
      <c r="I133" s="8"/>
      <c r="J133" s="8"/>
      <c r="K133" s="325"/>
      <c r="L133" s="326"/>
      <c r="M133" s="8"/>
      <c r="N133" s="8"/>
      <c r="O133" s="8"/>
      <c r="P133" s="8"/>
    </row>
    <row r="134" customFormat="false" ht="12.75" hidden="false" customHeight="true" outlineLevel="0" collapsed="false">
      <c r="A134" s="329"/>
      <c r="B134" s="87"/>
      <c r="C134" s="330"/>
      <c r="D134" s="325"/>
      <c r="E134" s="326"/>
      <c r="G134" s="331"/>
      <c r="H134" s="87"/>
      <c r="I134" s="8"/>
      <c r="J134" s="8"/>
      <c r="K134" s="325"/>
      <c r="L134" s="326"/>
      <c r="M134" s="8"/>
      <c r="N134" s="8"/>
      <c r="O134" s="8"/>
      <c r="P134" s="8"/>
    </row>
    <row r="135" customFormat="false" ht="12.75" hidden="false" customHeight="true" outlineLevel="0" collapsed="false">
      <c r="A135" s="329"/>
      <c r="B135" s="87"/>
      <c r="C135" s="330"/>
      <c r="D135" s="325"/>
      <c r="E135" s="333"/>
      <c r="G135" s="331"/>
      <c r="H135" s="87"/>
      <c r="I135" s="8"/>
      <c r="J135" s="8"/>
      <c r="K135" s="325"/>
      <c r="L135" s="326"/>
      <c r="M135" s="8"/>
      <c r="N135" s="8"/>
      <c r="O135" s="8"/>
      <c r="P135" s="8"/>
    </row>
    <row r="136" customFormat="false" ht="12.75" hidden="false" customHeight="true" outlineLevel="0" collapsed="false">
      <c r="A136" s="329"/>
      <c r="B136" s="87"/>
      <c r="C136" s="330"/>
      <c r="D136" s="325"/>
      <c r="E136" s="326"/>
      <c r="G136" s="331"/>
      <c r="H136" s="87"/>
      <c r="I136" s="8"/>
      <c r="J136" s="8"/>
      <c r="K136" s="325"/>
      <c r="L136" s="326"/>
      <c r="M136" s="8"/>
      <c r="N136" s="8"/>
      <c r="O136" s="8"/>
      <c r="P136" s="8"/>
    </row>
    <row r="137" customFormat="false" ht="12.75" hidden="false" customHeight="true" outlineLevel="0" collapsed="false">
      <c r="A137" s="329"/>
      <c r="B137" s="87"/>
      <c r="C137" s="330"/>
      <c r="D137" s="325"/>
      <c r="E137" s="326"/>
      <c r="G137" s="331"/>
      <c r="H137" s="87"/>
      <c r="I137" s="8"/>
      <c r="J137" s="8"/>
      <c r="K137" s="325"/>
      <c r="L137" s="326"/>
      <c r="M137" s="8"/>
      <c r="N137" s="8"/>
      <c r="O137" s="8"/>
      <c r="P137" s="8"/>
    </row>
    <row r="138" customFormat="false" ht="12.75" hidden="false" customHeight="true" outlineLevel="0" collapsed="false">
      <c r="A138" s="329"/>
      <c r="B138" s="87"/>
      <c r="C138" s="330"/>
      <c r="D138" s="325"/>
      <c r="E138" s="326"/>
      <c r="G138" s="331"/>
      <c r="H138" s="87"/>
      <c r="I138" s="8"/>
      <c r="J138" s="8"/>
      <c r="K138" s="325"/>
      <c r="L138" s="326"/>
      <c r="M138" s="8"/>
      <c r="N138" s="8"/>
      <c r="O138" s="8"/>
      <c r="P138" s="8"/>
    </row>
    <row r="139" customFormat="false" ht="12.75" hidden="false" customHeight="true" outlineLevel="0" collapsed="false">
      <c r="A139" s="329"/>
      <c r="B139" s="87"/>
      <c r="C139" s="332"/>
      <c r="D139" s="334"/>
      <c r="E139" s="333"/>
      <c r="G139" s="331"/>
      <c r="H139" s="8"/>
      <c r="I139" s="8"/>
      <c r="J139" s="8"/>
      <c r="K139" s="328"/>
      <c r="L139" s="333"/>
      <c r="M139" s="8"/>
      <c r="N139" s="8"/>
      <c r="O139" s="8"/>
      <c r="P139" s="8"/>
    </row>
    <row r="140" customFormat="false" ht="12.75" hidden="false" customHeight="true" outlineLevel="0" collapsed="false">
      <c r="A140" s="329"/>
      <c r="B140" s="87"/>
      <c r="C140" s="332"/>
      <c r="D140" s="334"/>
      <c r="E140" s="333"/>
      <c r="G140" s="331"/>
      <c r="H140" s="87"/>
      <c r="I140" s="8"/>
      <c r="J140" s="8"/>
      <c r="K140" s="325"/>
      <c r="L140" s="333"/>
      <c r="M140" s="8"/>
      <c r="N140" s="8"/>
      <c r="O140" s="8"/>
      <c r="P140" s="8"/>
    </row>
    <row r="141" customFormat="false" ht="12.75" hidden="false" customHeight="true" outlineLevel="0" collapsed="false">
      <c r="A141" s="329"/>
      <c r="B141" s="87"/>
      <c r="C141" s="332"/>
      <c r="D141" s="334"/>
      <c r="E141" s="326"/>
      <c r="G141" s="331"/>
      <c r="H141" s="87"/>
      <c r="I141" s="8"/>
      <c r="J141" s="8"/>
      <c r="K141" s="325"/>
      <c r="L141" s="326"/>
      <c r="M141" s="10"/>
      <c r="N141" s="9"/>
      <c r="O141" s="8"/>
      <c r="P141" s="8"/>
    </row>
    <row r="142" customFormat="false" ht="12.75" hidden="false" customHeight="true" outlineLevel="0" collapsed="false">
      <c r="A142" s="329"/>
      <c r="B142" s="87"/>
      <c r="C142" s="87"/>
      <c r="D142" s="325"/>
      <c r="E142" s="326"/>
      <c r="G142" s="331"/>
      <c r="H142" s="87"/>
      <c r="I142" s="8"/>
      <c r="J142" s="8"/>
      <c r="K142" s="325"/>
      <c r="L142" s="326"/>
      <c r="M142" s="10"/>
      <c r="N142" s="8"/>
      <c r="O142" s="8"/>
      <c r="P142" s="8"/>
    </row>
    <row r="143" customFormat="false" ht="12.75" hidden="false" customHeight="true" outlineLevel="0" collapsed="false">
      <c r="A143" s="329"/>
      <c r="B143" s="87"/>
      <c r="C143" s="87"/>
      <c r="D143" s="325"/>
      <c r="E143" s="326"/>
      <c r="G143" s="331"/>
      <c r="H143" s="87"/>
      <c r="I143" s="8"/>
      <c r="J143" s="8"/>
      <c r="K143" s="325"/>
      <c r="L143" s="326"/>
      <c r="M143" s="8"/>
      <c r="N143" s="10"/>
      <c r="O143" s="8"/>
      <c r="P143" s="8"/>
    </row>
    <row r="144" customFormat="false" ht="12.75" hidden="false" customHeight="true" outlineLevel="0" collapsed="false">
      <c r="A144" s="329"/>
      <c r="B144" s="87"/>
      <c r="C144" s="87"/>
      <c r="D144" s="325"/>
      <c r="E144" s="326"/>
      <c r="G144" s="331"/>
      <c r="H144" s="87"/>
      <c r="I144" s="8"/>
      <c r="J144" s="8"/>
      <c r="K144" s="325"/>
      <c r="L144" s="326"/>
      <c r="M144" s="8"/>
      <c r="N144" s="10"/>
      <c r="O144" s="8"/>
      <c r="P144" s="8"/>
    </row>
    <row r="145" customFormat="false" ht="12.75" hidden="false" customHeight="true" outlineLevel="0" collapsed="false">
      <c r="A145" s="329"/>
      <c r="B145" s="87"/>
      <c r="C145" s="335"/>
      <c r="D145" s="325"/>
      <c r="E145" s="326"/>
      <c r="G145" s="331"/>
      <c r="H145" s="87"/>
      <c r="I145" s="8"/>
      <c r="J145" s="8"/>
      <c r="K145" s="325"/>
      <c r="L145" s="326"/>
      <c r="M145" s="8"/>
      <c r="N145" s="8"/>
      <c r="O145" s="8"/>
      <c r="P145" s="8"/>
    </row>
    <row r="146" customFormat="false" ht="12.75" hidden="false" customHeight="true" outlineLevel="0" collapsed="false">
      <c r="A146" s="329"/>
      <c r="B146" s="87"/>
      <c r="C146" s="335"/>
      <c r="D146" s="325"/>
      <c r="E146" s="326"/>
      <c r="G146" s="331"/>
      <c r="H146" s="87"/>
      <c r="I146" s="8"/>
      <c r="J146" s="8"/>
      <c r="K146" s="325"/>
      <c r="L146" s="326"/>
      <c r="M146" s="8"/>
      <c r="N146" s="8"/>
      <c r="O146" s="8"/>
      <c r="P146" s="8"/>
    </row>
    <row r="147" customFormat="false" ht="12.75" hidden="false" customHeight="true" outlineLevel="0" collapsed="false">
      <c r="A147" s="329"/>
      <c r="B147" s="8"/>
      <c r="C147" s="8"/>
      <c r="D147" s="325"/>
      <c r="E147" s="326"/>
      <c r="G147" s="331"/>
      <c r="H147" s="87"/>
      <c r="I147" s="8"/>
      <c r="J147" s="8"/>
      <c r="K147" s="325"/>
      <c r="L147" s="326"/>
      <c r="M147" s="8"/>
      <c r="N147" s="8"/>
      <c r="O147" s="8"/>
      <c r="P147" s="8"/>
    </row>
    <row r="148" customFormat="false" ht="12.75" hidden="false" customHeight="true" outlineLevel="0" collapsed="false">
      <c r="A148" s="329"/>
      <c r="B148" s="8"/>
      <c r="C148" s="8"/>
      <c r="D148" s="325"/>
      <c r="E148" s="326"/>
      <c r="G148" s="331"/>
      <c r="H148" s="87"/>
      <c r="I148" s="8"/>
      <c r="J148" s="8"/>
      <c r="K148" s="325"/>
      <c r="L148" s="326"/>
      <c r="M148" s="8"/>
      <c r="N148" s="8"/>
      <c r="O148" s="8"/>
      <c r="P148" s="8"/>
    </row>
    <row r="149" customFormat="false" ht="12.75" hidden="false" customHeight="true" outlineLevel="0" collapsed="false">
      <c r="A149" s="329"/>
      <c r="B149" s="87"/>
      <c r="C149" s="87"/>
      <c r="D149" s="325"/>
      <c r="E149" s="326"/>
      <c r="G149" s="331"/>
      <c r="H149" s="87"/>
      <c r="I149" s="8"/>
      <c r="J149" s="8"/>
      <c r="K149" s="325"/>
      <c r="L149" s="326"/>
      <c r="M149" s="8"/>
      <c r="N149" s="8"/>
      <c r="O149" s="8"/>
      <c r="P149" s="8"/>
    </row>
    <row r="150" customFormat="false" ht="12.75" hidden="false" customHeight="true" outlineLevel="0" collapsed="false">
      <c r="A150" s="329"/>
      <c r="B150" s="87"/>
      <c r="C150" s="87"/>
      <c r="D150" s="325"/>
      <c r="E150" s="326"/>
      <c r="G150" s="331"/>
      <c r="H150" s="87"/>
      <c r="I150" s="8"/>
      <c r="J150" s="8"/>
      <c r="K150" s="325"/>
      <c r="L150" s="326"/>
      <c r="M150" s="8"/>
      <c r="N150" s="8"/>
      <c r="O150" s="8"/>
      <c r="P150" s="8"/>
    </row>
    <row r="151" customFormat="false" ht="12.75" hidden="false" customHeight="true" outlineLevel="0" collapsed="false">
      <c r="A151" s="329"/>
      <c r="B151" s="87"/>
      <c r="C151" s="87"/>
      <c r="D151" s="325"/>
      <c r="E151" s="326"/>
      <c r="G151" s="331"/>
      <c r="H151" s="87"/>
      <c r="I151" s="8"/>
      <c r="J151" s="8"/>
      <c r="K151" s="325"/>
      <c r="L151" s="326"/>
      <c r="M151" s="8"/>
      <c r="N151" s="8"/>
      <c r="O151" s="8"/>
      <c r="P151" s="8"/>
    </row>
    <row r="152" customFormat="false" ht="12.75" hidden="false" customHeight="true" outlineLevel="0" collapsed="false">
      <c r="A152" s="329"/>
      <c r="B152" s="87"/>
      <c r="C152" s="87"/>
      <c r="D152" s="325"/>
      <c r="E152" s="326"/>
      <c r="G152" s="331"/>
      <c r="H152" s="87"/>
      <c r="I152" s="8"/>
      <c r="J152" s="8"/>
      <c r="K152" s="325"/>
      <c r="L152" s="326"/>
      <c r="M152" s="8"/>
      <c r="N152" s="8"/>
      <c r="O152" s="8"/>
      <c r="P152" s="8"/>
    </row>
    <row r="153" customFormat="false" ht="12.75" hidden="false" customHeight="true" outlineLevel="0" collapsed="false">
      <c r="A153" s="329"/>
      <c r="B153" s="87"/>
      <c r="C153" s="87"/>
      <c r="D153" s="325"/>
      <c r="E153" s="326"/>
      <c r="G153" s="331"/>
      <c r="H153" s="87"/>
      <c r="I153" s="8"/>
      <c r="J153" s="8"/>
      <c r="K153" s="325"/>
      <c r="L153" s="326"/>
      <c r="M153" s="8"/>
      <c r="N153" s="8"/>
      <c r="O153" s="8"/>
      <c r="P153" s="8"/>
    </row>
    <row r="154" customFormat="false" ht="12.75" hidden="false" customHeight="true" outlineLevel="0" collapsed="false">
      <c r="A154" s="329"/>
      <c r="B154" s="87"/>
      <c r="C154" s="87"/>
      <c r="D154" s="325"/>
      <c r="E154" s="326"/>
      <c r="G154" s="331"/>
      <c r="H154" s="87"/>
      <c r="I154" s="8"/>
      <c r="J154" s="8"/>
      <c r="K154" s="325"/>
      <c r="L154" s="326"/>
      <c r="M154" s="8"/>
      <c r="N154" s="8"/>
      <c r="O154" s="8"/>
      <c r="P154" s="8"/>
    </row>
    <row r="155" customFormat="false" ht="12.75" hidden="false" customHeight="true" outlineLevel="0" collapsed="false">
      <c r="A155" s="329"/>
      <c r="B155" s="87"/>
      <c r="C155" s="87"/>
      <c r="D155" s="325"/>
      <c r="E155" s="326"/>
      <c r="G155" s="331"/>
      <c r="H155" s="87"/>
      <c r="I155" s="8"/>
      <c r="J155" s="8"/>
      <c r="K155" s="325"/>
      <c r="L155" s="326"/>
      <c r="M155" s="8"/>
      <c r="N155" s="8"/>
      <c r="O155" s="8"/>
      <c r="P155" s="8"/>
    </row>
    <row r="156" customFormat="false" ht="12.75" hidden="false" customHeight="true" outlineLevel="0" collapsed="false">
      <c r="A156" s="329"/>
      <c r="B156" s="87"/>
      <c r="C156" s="87"/>
      <c r="D156" s="325"/>
      <c r="E156" s="326"/>
      <c r="G156" s="331"/>
      <c r="H156" s="87"/>
      <c r="I156" s="8"/>
      <c r="J156" s="8"/>
      <c r="K156" s="325"/>
      <c r="L156" s="326"/>
      <c r="M156" s="8"/>
      <c r="N156" s="8"/>
      <c r="O156" s="8"/>
      <c r="P156" s="8"/>
    </row>
    <row r="157" customFormat="false" ht="12.75" hidden="false" customHeight="true" outlineLevel="0" collapsed="false">
      <c r="A157" s="329"/>
      <c r="B157" s="87"/>
      <c r="C157" s="87"/>
      <c r="D157" s="325"/>
      <c r="E157" s="326"/>
      <c r="G157" s="331"/>
      <c r="H157" s="87"/>
      <c r="I157" s="8"/>
      <c r="J157" s="8"/>
      <c r="K157" s="325"/>
      <c r="L157" s="326"/>
      <c r="M157" s="8"/>
      <c r="N157" s="8"/>
      <c r="O157" s="8"/>
      <c r="P157" s="8"/>
    </row>
    <row r="158" customFormat="false" ht="12.75" hidden="false" customHeight="true" outlineLevel="0" collapsed="false">
      <c r="A158" s="329"/>
      <c r="B158" s="87"/>
      <c r="C158" s="87"/>
      <c r="D158" s="325"/>
      <c r="E158" s="326"/>
      <c r="G158" s="331"/>
      <c r="H158" s="87"/>
      <c r="I158" s="8"/>
      <c r="J158" s="8"/>
      <c r="K158" s="325"/>
      <c r="L158" s="326"/>
      <c r="M158" s="8"/>
      <c r="N158" s="8"/>
      <c r="O158" s="8"/>
      <c r="P158" s="8"/>
    </row>
    <row r="159" customFormat="false" ht="12.75" hidden="false" customHeight="true" outlineLevel="0" collapsed="false">
      <c r="A159" s="329"/>
      <c r="B159" s="87"/>
      <c r="C159" s="87"/>
      <c r="D159" s="325"/>
      <c r="E159" s="326"/>
      <c r="G159" s="331"/>
      <c r="H159" s="87"/>
      <c r="I159" s="8"/>
      <c r="J159" s="8"/>
      <c r="K159" s="325"/>
      <c r="L159" s="326"/>
      <c r="M159" s="8"/>
      <c r="N159" s="8"/>
      <c r="O159" s="8"/>
      <c r="P159" s="8"/>
    </row>
    <row r="160" customFormat="false" ht="12.75" hidden="false" customHeight="true" outlineLevel="0" collapsed="false">
      <c r="A160" s="329"/>
      <c r="B160" s="87"/>
      <c r="C160" s="87"/>
      <c r="D160" s="325"/>
      <c r="E160" s="326"/>
      <c r="G160" s="331"/>
      <c r="H160" s="87"/>
      <c r="I160" s="8"/>
      <c r="J160" s="8"/>
      <c r="K160" s="325"/>
      <c r="L160" s="326"/>
      <c r="M160" s="8"/>
      <c r="N160" s="8"/>
      <c r="O160" s="8"/>
      <c r="P160" s="8"/>
    </row>
    <row r="161" customFormat="false" ht="12.75" hidden="false" customHeight="true" outlineLevel="0" collapsed="false">
      <c r="A161" s="329"/>
      <c r="B161" s="87"/>
      <c r="C161" s="87"/>
      <c r="D161" s="325"/>
      <c r="E161" s="326"/>
      <c r="G161" s="331"/>
      <c r="H161" s="87"/>
      <c r="I161" s="8"/>
      <c r="J161" s="8"/>
      <c r="K161" s="325"/>
      <c r="L161" s="326"/>
      <c r="M161" s="8"/>
      <c r="N161" s="8"/>
      <c r="O161" s="8"/>
      <c r="P161" s="8"/>
    </row>
    <row r="162" customFormat="false" ht="12.75" hidden="false" customHeight="true" outlineLevel="0" collapsed="false">
      <c r="A162" s="329"/>
      <c r="B162" s="87"/>
      <c r="C162" s="87"/>
      <c r="D162" s="325"/>
      <c r="E162" s="326"/>
      <c r="G162" s="331"/>
      <c r="H162" s="87"/>
      <c r="I162" s="8"/>
      <c r="J162" s="8"/>
      <c r="K162" s="325"/>
      <c r="L162" s="326"/>
      <c r="M162" s="8"/>
      <c r="N162" s="8"/>
      <c r="O162" s="8"/>
      <c r="P162" s="8"/>
    </row>
    <row r="163" customFormat="false" ht="12.75" hidden="false" customHeight="true" outlineLevel="0" collapsed="false">
      <c r="A163" s="329"/>
      <c r="B163" s="87"/>
      <c r="C163" s="87"/>
      <c r="D163" s="325"/>
      <c r="E163" s="326"/>
      <c r="G163" s="331"/>
      <c r="H163" s="87"/>
      <c r="I163" s="8"/>
      <c r="J163" s="8"/>
      <c r="K163" s="325"/>
      <c r="L163" s="326"/>
      <c r="M163" s="8"/>
      <c r="N163" s="8"/>
      <c r="O163" s="8"/>
      <c r="P163" s="8"/>
    </row>
    <row r="164" customFormat="false" ht="12.75" hidden="false" customHeight="true" outlineLevel="0" collapsed="false">
      <c r="A164" s="329"/>
      <c r="B164" s="87"/>
      <c r="C164" s="87"/>
      <c r="D164" s="325"/>
      <c r="E164" s="326"/>
      <c r="G164" s="331"/>
      <c r="H164" s="87"/>
      <c r="I164" s="8"/>
      <c r="J164" s="8"/>
      <c r="K164" s="325"/>
      <c r="L164" s="326"/>
      <c r="M164" s="8"/>
      <c r="N164" s="8"/>
      <c r="O164" s="8"/>
      <c r="P164" s="8"/>
    </row>
    <row r="165" customFormat="false" ht="12.75" hidden="false" customHeight="true" outlineLevel="0" collapsed="false">
      <c r="A165" s="329"/>
      <c r="B165" s="87"/>
      <c r="C165" s="87"/>
      <c r="D165" s="325"/>
      <c r="E165" s="336"/>
      <c r="G165" s="331"/>
      <c r="H165" s="87"/>
      <c r="I165" s="8"/>
      <c r="J165" s="8"/>
      <c r="K165" s="325"/>
      <c r="L165" s="336"/>
      <c r="M165" s="8"/>
      <c r="N165" s="8"/>
      <c r="O165" s="8"/>
      <c r="P165" s="8"/>
    </row>
    <row r="166" customFormat="false" ht="12.75" hidden="false" customHeight="true" outlineLevel="0" collapsed="false">
      <c r="A166" s="337"/>
      <c r="B166" s="87"/>
      <c r="C166" s="87"/>
      <c r="D166" s="338"/>
      <c r="E166" s="339"/>
      <c r="G166" s="337"/>
      <c r="H166" s="87"/>
      <c r="I166" s="8"/>
      <c r="J166" s="8"/>
      <c r="K166" s="338" t="s">
        <v>476</v>
      </c>
      <c r="L166" s="339" t="n">
        <f aca="false">SUM(L126:L165)</f>
        <v>0</v>
      </c>
      <c r="M166" s="8"/>
      <c r="N166" s="8"/>
      <c r="O166" s="8"/>
      <c r="P166" s="8"/>
    </row>
    <row r="167" customFormat="false" ht="12.75" hidden="false" customHeight="true" outlineLevel="0" collapsed="false">
      <c r="A167" s="340"/>
      <c r="B167" s="341"/>
      <c r="C167" s="341"/>
      <c r="D167" s="341"/>
      <c r="E167" s="342"/>
      <c r="G167" s="340"/>
      <c r="H167" s="341"/>
      <c r="I167" s="341"/>
      <c r="J167" s="341"/>
      <c r="K167" s="341"/>
      <c r="L167" s="342"/>
      <c r="M167" s="8"/>
      <c r="N167" s="8"/>
      <c r="O167" s="8"/>
      <c r="P167" s="8"/>
    </row>
    <row r="168" customFormat="false" ht="12.75" hidden="false" customHeight="true" outlineLevel="0" collapsed="false">
      <c r="AK168" s="282"/>
    </row>
    <row r="169" customFormat="false" ht="12.75" hidden="false" customHeight="true" outlineLevel="0" collapsed="false">
      <c r="AK169" s="282"/>
    </row>
    <row r="170" customFormat="false" ht="12.75" hidden="false" customHeight="true" outlineLevel="0" collapsed="false">
      <c r="A170" s="316"/>
      <c r="B170" s="318"/>
      <c r="C170" s="318"/>
      <c r="D170" s="318"/>
      <c r="E170" s="319"/>
      <c r="AK170" s="282"/>
    </row>
    <row r="171" customFormat="false" ht="12.75" hidden="false" customHeight="true" outlineLevel="0" collapsed="false">
      <c r="A171" s="320"/>
      <c r="B171" s="422"/>
      <c r="C171" s="423"/>
      <c r="D171" s="424"/>
      <c r="E171" s="321"/>
      <c r="AK171" s="282"/>
    </row>
    <row r="172" customFormat="false" ht="12.75" hidden="false" customHeight="true" outlineLevel="0" collapsed="false">
      <c r="A172" s="343"/>
      <c r="B172" s="425"/>
      <c r="C172" s="87"/>
      <c r="D172" s="325"/>
      <c r="E172" s="326"/>
      <c r="AK172" s="282"/>
    </row>
    <row r="173" customFormat="false" ht="12.75" hidden="false" customHeight="true" outlineLevel="0" collapsed="false">
      <c r="A173" s="343" t="n">
        <v>36683</v>
      </c>
      <c r="B173" s="425" t="s">
        <v>490</v>
      </c>
      <c r="C173" s="87"/>
      <c r="D173" s="325"/>
      <c r="E173" s="326" t="n">
        <v>-194821</v>
      </c>
      <c r="AK173" s="282"/>
    </row>
    <row r="174" customFormat="false" ht="12.75" hidden="false" customHeight="true" outlineLevel="0" collapsed="false">
      <c r="A174" s="343" t="n">
        <v>36684</v>
      </c>
      <c r="B174" s="425" t="s">
        <v>491</v>
      </c>
      <c r="C174" s="87"/>
      <c r="D174" s="325"/>
      <c r="E174" s="326" t="n">
        <v>194821</v>
      </c>
      <c r="AK174" s="282"/>
    </row>
    <row r="175" customFormat="false" ht="12.75" hidden="false" customHeight="true" outlineLevel="0" collapsed="false">
      <c r="A175" s="343"/>
      <c r="B175" s="87"/>
      <c r="C175" s="87"/>
      <c r="D175" s="325"/>
      <c r="E175" s="326"/>
      <c r="AK175" s="282"/>
    </row>
    <row r="176" customFormat="false" ht="12.75" hidden="false" customHeight="true" outlineLevel="0" collapsed="false">
      <c r="A176" s="343"/>
      <c r="B176" s="87"/>
      <c r="C176" s="87"/>
      <c r="D176" s="325"/>
      <c r="E176" s="326"/>
      <c r="AK176" s="282"/>
    </row>
    <row r="177" customFormat="false" ht="12.75" hidden="false" customHeight="true" outlineLevel="0" collapsed="false">
      <c r="A177" s="343"/>
      <c r="B177" s="87"/>
      <c r="C177" s="87"/>
      <c r="D177" s="325"/>
      <c r="E177" s="326"/>
      <c r="AK177" s="282"/>
    </row>
    <row r="178" customFormat="false" ht="12.75" hidden="false" customHeight="true" outlineLevel="0" collapsed="false">
      <c r="A178" s="343"/>
      <c r="B178" s="87"/>
      <c r="C178" s="87"/>
      <c r="D178" s="325"/>
      <c r="E178" s="326"/>
      <c r="AK178" s="282"/>
    </row>
    <row r="179" customFormat="false" ht="12.75" hidden="false" customHeight="true" outlineLevel="0" collapsed="false">
      <c r="A179" s="343"/>
      <c r="B179" s="324"/>
      <c r="C179" s="332"/>
      <c r="D179" s="334"/>
      <c r="E179" s="333"/>
      <c r="AK179" s="282"/>
    </row>
    <row r="180" customFormat="false" ht="12.75" hidden="false" customHeight="true" outlineLevel="0" collapsed="false">
      <c r="A180" s="343"/>
      <c r="B180" s="87"/>
      <c r="C180" s="87"/>
      <c r="D180" s="325"/>
      <c r="E180" s="326"/>
      <c r="AK180" s="282"/>
    </row>
    <row r="181" customFormat="false" ht="12.75" hidden="false" customHeight="true" outlineLevel="0" collapsed="false">
      <c r="A181" s="343"/>
      <c r="B181" s="87"/>
      <c r="C181" s="87"/>
      <c r="D181" s="325"/>
      <c r="E181" s="326"/>
      <c r="AK181" s="282"/>
    </row>
    <row r="182" customFormat="false" ht="12.75" hidden="false" customHeight="true" outlineLevel="0" collapsed="false">
      <c r="A182" s="343"/>
      <c r="B182" s="87"/>
      <c r="C182" s="87"/>
      <c r="D182" s="325"/>
      <c r="E182" s="333"/>
      <c r="AK182" s="282"/>
    </row>
    <row r="183" customFormat="false" ht="12.75" hidden="false" customHeight="true" outlineLevel="0" collapsed="false">
      <c r="A183" s="343"/>
      <c r="B183" s="87"/>
      <c r="C183" s="87"/>
      <c r="D183" s="325"/>
      <c r="E183" s="326"/>
      <c r="AK183" s="282"/>
    </row>
    <row r="184" customFormat="false" ht="12.75" hidden="false" customHeight="true" outlineLevel="0" collapsed="false">
      <c r="A184" s="343"/>
      <c r="B184" s="87"/>
      <c r="C184" s="87"/>
      <c r="D184" s="325"/>
      <c r="E184" s="326"/>
      <c r="AK184" s="282"/>
    </row>
    <row r="185" customFormat="false" ht="12.75" hidden="false" customHeight="true" outlineLevel="0" collapsed="false">
      <c r="A185" s="343"/>
      <c r="B185" s="72"/>
      <c r="C185" s="332"/>
      <c r="D185" s="334"/>
      <c r="E185" s="333"/>
      <c r="AK185" s="282"/>
    </row>
    <row r="186" customFormat="false" ht="12.75" hidden="false" customHeight="true" outlineLevel="0" collapsed="false">
      <c r="A186" s="343"/>
      <c r="B186" s="72"/>
      <c r="C186" s="332"/>
      <c r="D186" s="334"/>
      <c r="E186" s="333"/>
      <c r="AK186" s="282"/>
    </row>
    <row r="187" customFormat="false" ht="12.75" hidden="false" customHeight="true" outlineLevel="0" collapsed="false">
      <c r="A187" s="343"/>
      <c r="B187" s="72"/>
      <c r="C187" s="332"/>
      <c r="D187" s="334"/>
      <c r="E187" s="326"/>
      <c r="AK187" s="282"/>
    </row>
    <row r="188" customFormat="false" ht="12.75" hidden="false" customHeight="true" outlineLevel="0" collapsed="false">
      <c r="A188" s="343"/>
      <c r="B188" s="87"/>
      <c r="C188" s="87"/>
      <c r="D188" s="325"/>
      <c r="E188" s="326"/>
      <c r="AK188" s="282"/>
    </row>
    <row r="189" customFormat="false" ht="12.75" hidden="false" customHeight="true" outlineLevel="0" collapsed="false">
      <c r="A189" s="343"/>
      <c r="B189" s="87"/>
      <c r="C189" s="87"/>
      <c r="D189" s="325"/>
      <c r="E189" s="326"/>
      <c r="AK189" s="282"/>
    </row>
    <row r="190" customFormat="false" ht="12.75" hidden="false" customHeight="true" outlineLevel="0" collapsed="false">
      <c r="A190" s="343"/>
      <c r="B190" s="87"/>
      <c r="C190" s="87"/>
      <c r="D190" s="325"/>
      <c r="E190" s="326"/>
      <c r="AK190" s="282"/>
    </row>
    <row r="191" customFormat="false" ht="12.75" hidden="false" customHeight="true" outlineLevel="0" collapsed="false">
      <c r="A191" s="343"/>
      <c r="B191" s="87"/>
      <c r="C191" s="87"/>
      <c r="D191" s="325"/>
      <c r="E191" s="336"/>
      <c r="AK191" s="282"/>
    </row>
    <row r="192" customFormat="false" ht="12.75" hidden="false" customHeight="true" outlineLevel="0" collapsed="false">
      <c r="A192" s="346"/>
      <c r="B192" s="87"/>
      <c r="C192" s="87"/>
      <c r="D192" s="338" t="s">
        <v>478</v>
      </c>
      <c r="E192" s="339" t="n">
        <f aca="false">SUM(E172:E191)</f>
        <v>0</v>
      </c>
      <c r="AK192" s="282"/>
    </row>
    <row r="193" customFormat="false" ht="12.75" hidden="false" customHeight="true" outlineLevel="0" collapsed="false">
      <c r="A193" s="347"/>
      <c r="B193" s="341"/>
      <c r="C193" s="341"/>
      <c r="D193" s="341"/>
      <c r="E193" s="342"/>
      <c r="AK193" s="282"/>
    </row>
    <row r="194" customFormat="false" ht="12.75" hidden="false" customHeight="true" outlineLevel="0" collapsed="false">
      <c r="AK194" s="282"/>
    </row>
    <row r="195" customFormat="false" ht="12.75" hidden="false" customHeight="true" outlineLevel="0" collapsed="false">
      <c r="AK195" s="282"/>
    </row>
    <row r="196" customFormat="false" ht="12.75" hidden="false" customHeight="true" outlineLevel="0" collapsed="false">
      <c r="A196" s="348" t="s">
        <v>479</v>
      </c>
      <c r="B196" s="349"/>
      <c r="C196" s="349"/>
      <c r="D196" s="349"/>
      <c r="E196" s="349"/>
      <c r="F196" s="349"/>
      <c r="G196" s="349"/>
      <c r="H196" s="349"/>
      <c r="I196" s="349"/>
      <c r="J196" s="349"/>
      <c r="K196" s="349"/>
      <c r="L196" s="349"/>
      <c r="M196" s="350"/>
      <c r="O196" s="8"/>
      <c r="P196" s="8"/>
      <c r="Q196" s="8"/>
      <c r="R196" s="8"/>
    </row>
    <row r="197" customFormat="false" ht="12.75" hidden="false" customHeight="true" outlineLevel="0" collapsed="false">
      <c r="A197" s="351" t="s">
        <v>480</v>
      </c>
      <c r="B197" s="352" t="s">
        <v>321</v>
      </c>
      <c r="C197" s="353" t="s">
        <v>481</v>
      </c>
      <c r="D197" s="354" t="s">
        <v>482</v>
      </c>
      <c r="E197" s="355" t="s">
        <v>473</v>
      </c>
      <c r="F197" s="355"/>
      <c r="G197" s="355"/>
      <c r="H197" s="355"/>
      <c r="I197" s="355"/>
      <c r="J197" s="355"/>
      <c r="K197" s="355"/>
      <c r="L197" s="355"/>
      <c r="M197" s="356" t="s">
        <v>474</v>
      </c>
      <c r="O197" s="8"/>
      <c r="P197" s="8"/>
      <c r="Q197" s="8"/>
      <c r="R197" s="8"/>
    </row>
    <row r="198" customFormat="false" ht="12.75" hidden="false" customHeight="true" outlineLevel="0" collapsed="false">
      <c r="A198" s="357"/>
      <c r="B198" s="358"/>
      <c r="C198" s="359"/>
      <c r="D198" s="325"/>
      <c r="E198" s="87"/>
      <c r="F198" s="87"/>
      <c r="G198" s="87"/>
      <c r="H198" s="87"/>
      <c r="I198" s="87"/>
      <c r="J198" s="87"/>
      <c r="K198" s="87"/>
      <c r="L198" s="87"/>
      <c r="M198" s="360" t="n">
        <v>0</v>
      </c>
      <c r="O198" s="8"/>
      <c r="P198" s="8"/>
      <c r="Q198" s="8"/>
      <c r="R198" s="8"/>
    </row>
    <row r="199" customFormat="false" ht="12.75" hidden="false" customHeight="true" outlineLevel="0" collapsed="false">
      <c r="A199" s="426"/>
      <c r="B199" s="427"/>
      <c r="C199" s="428"/>
      <c r="D199" s="429"/>
      <c r="E199" s="430"/>
      <c r="F199" s="430"/>
      <c r="G199" s="430"/>
      <c r="H199" s="430"/>
      <c r="I199" s="430"/>
      <c r="J199" s="430"/>
      <c r="K199" s="430"/>
      <c r="L199" s="430"/>
      <c r="M199" s="431" t="n">
        <v>0</v>
      </c>
      <c r="N199" s="155"/>
      <c r="O199" s="432"/>
      <c r="P199" s="432"/>
      <c r="Q199" s="432"/>
      <c r="R199" s="432"/>
      <c r="S199" s="155"/>
      <c r="T199" s="155"/>
      <c r="U199" s="155"/>
      <c r="V199" s="155"/>
      <c r="W199" s="155"/>
      <c r="X199" s="155"/>
      <c r="Y199" s="155"/>
      <c r="Z199" s="155"/>
      <c r="AA199" s="155"/>
      <c r="AB199" s="155"/>
      <c r="AC199" s="155"/>
      <c r="AD199" s="155"/>
      <c r="AE199" s="155"/>
      <c r="AF199" s="155"/>
      <c r="AG199" s="155"/>
      <c r="AH199" s="155"/>
      <c r="AI199" s="433"/>
      <c r="AJ199" s="434"/>
      <c r="AK199" s="207"/>
      <c r="AL199" s="435"/>
      <c r="AM199" s="436"/>
      <c r="AN199" s="155"/>
      <c r="AO199" s="155"/>
      <c r="AP199" s="155"/>
      <c r="AQ199" s="155"/>
      <c r="AR199" s="155"/>
      <c r="AS199" s="155"/>
      <c r="AT199" s="155"/>
      <c r="AU199" s="155"/>
      <c r="AV199" s="155"/>
      <c r="AW199" s="155"/>
      <c r="AX199" s="155"/>
      <c r="AY199" s="155"/>
      <c r="AZ199" s="155"/>
      <c r="BA199" s="155"/>
      <c r="BB199" s="155"/>
      <c r="BC199" s="155"/>
      <c r="BD199" s="155"/>
      <c r="BE199" s="155"/>
      <c r="BF199" s="155"/>
      <c r="BG199" s="155"/>
      <c r="BH199" s="155"/>
      <c r="BI199" s="155"/>
      <c r="BJ199" s="155"/>
      <c r="BK199" s="155"/>
      <c r="BL199" s="155"/>
      <c r="BM199" s="155"/>
      <c r="BN199" s="155"/>
      <c r="BO199" s="155"/>
      <c r="BP199" s="155"/>
      <c r="BQ199" s="155"/>
      <c r="BR199" s="155"/>
      <c r="BS199" s="155"/>
      <c r="BT199" s="155"/>
      <c r="BU199" s="155"/>
      <c r="BV199" s="155"/>
      <c r="BW199" s="155"/>
      <c r="BX199" s="155"/>
      <c r="BY199" s="155"/>
      <c r="BZ199" s="155"/>
      <c r="CA199" s="155"/>
      <c r="CB199" s="155"/>
      <c r="CC199" s="155"/>
      <c r="CD199" s="155"/>
      <c r="CE199" s="155"/>
      <c r="CF199" s="155"/>
      <c r="CG199" s="155"/>
      <c r="CH199" s="155"/>
      <c r="CI199" s="155"/>
      <c r="CJ199" s="155"/>
      <c r="CK199" s="155"/>
      <c r="CL199" s="155"/>
      <c r="CM199" s="155"/>
      <c r="CN199" s="155"/>
      <c r="CO199" s="155"/>
      <c r="CP199" s="155"/>
      <c r="CQ199" s="155"/>
      <c r="CR199" s="155"/>
      <c r="CS199" s="155"/>
      <c r="CT199" s="155"/>
      <c r="CU199" s="155"/>
      <c r="CV199" s="155"/>
      <c r="CW199" s="155"/>
      <c r="CX199" s="155"/>
      <c r="CY199" s="155"/>
      <c r="CZ199" s="155"/>
      <c r="DA199" s="155"/>
      <c r="DB199" s="155"/>
      <c r="DC199" s="155"/>
      <c r="DD199" s="155"/>
      <c r="DE199" s="155"/>
      <c r="DF199" s="155"/>
      <c r="DG199" s="155"/>
      <c r="DH199" s="155"/>
      <c r="DI199" s="155"/>
      <c r="DJ199" s="155"/>
      <c r="DK199" s="155"/>
      <c r="DL199" s="155"/>
      <c r="DM199" s="155"/>
      <c r="DN199" s="155"/>
      <c r="DO199" s="155"/>
      <c r="DP199" s="155"/>
      <c r="DQ199" s="155"/>
      <c r="DR199" s="155"/>
      <c r="DS199" s="155"/>
      <c r="DT199" s="155"/>
      <c r="DU199" s="155"/>
      <c r="DV199" s="155"/>
      <c r="DW199" s="155"/>
      <c r="DX199" s="155"/>
      <c r="DY199" s="155"/>
      <c r="DZ199" s="155"/>
      <c r="EA199" s="155"/>
      <c r="EB199" s="155"/>
      <c r="EC199" s="155"/>
      <c r="ED199" s="155"/>
      <c r="EE199" s="155"/>
      <c r="EF199" s="155"/>
      <c r="EG199" s="155"/>
      <c r="EH199" s="155"/>
      <c r="EI199" s="155"/>
      <c r="EJ199" s="155"/>
      <c r="EK199" s="155"/>
      <c r="EL199" s="155"/>
      <c r="EM199" s="155"/>
      <c r="EN199" s="155"/>
      <c r="EO199" s="155"/>
      <c r="EP199" s="155"/>
      <c r="EQ199" s="155"/>
      <c r="ER199" s="155"/>
      <c r="ES199" s="155"/>
      <c r="ET199" s="155"/>
      <c r="EU199" s="155"/>
      <c r="EV199" s="155"/>
      <c r="EW199" s="155"/>
      <c r="EX199" s="155"/>
      <c r="EY199" s="155"/>
      <c r="EZ199" s="155"/>
      <c r="FA199" s="155"/>
      <c r="FB199" s="155"/>
      <c r="FC199" s="155"/>
      <c r="FD199" s="155"/>
      <c r="FE199" s="155"/>
      <c r="FF199" s="155"/>
      <c r="FG199" s="155"/>
      <c r="FH199" s="155"/>
      <c r="FI199" s="155"/>
      <c r="FJ199" s="155"/>
      <c r="FK199" s="155"/>
      <c r="FL199" s="155"/>
      <c r="FM199" s="155"/>
      <c r="FN199" s="155"/>
      <c r="FO199" s="155"/>
      <c r="FP199" s="155"/>
      <c r="FQ199" s="155"/>
      <c r="FR199" s="155"/>
      <c r="FS199" s="155"/>
      <c r="FT199" s="155"/>
      <c r="FU199" s="155"/>
      <c r="FV199" s="155"/>
      <c r="FW199" s="155"/>
      <c r="FX199" s="155"/>
      <c r="FY199" s="155"/>
      <c r="FZ199" s="155"/>
      <c r="GA199" s="155"/>
      <c r="GB199" s="155"/>
      <c r="GC199" s="155"/>
      <c r="GD199" s="155"/>
      <c r="GE199" s="155"/>
      <c r="GF199" s="155"/>
      <c r="GG199" s="155"/>
      <c r="GH199" s="155"/>
      <c r="GI199" s="155"/>
      <c r="GJ199" s="155"/>
      <c r="GK199" s="155"/>
      <c r="GL199" s="155"/>
      <c r="GM199" s="155"/>
      <c r="GN199" s="155"/>
      <c r="GO199" s="155"/>
      <c r="GP199" s="155"/>
      <c r="GQ199" s="155"/>
      <c r="GR199" s="155"/>
      <c r="GS199" s="155"/>
      <c r="GT199" s="155"/>
      <c r="GU199" s="155"/>
      <c r="GV199" s="155"/>
      <c r="GW199" s="155"/>
      <c r="GX199" s="155"/>
      <c r="GY199" s="155"/>
      <c r="GZ199" s="155"/>
      <c r="HA199" s="155"/>
      <c r="HB199" s="155"/>
      <c r="HC199" s="155"/>
      <c r="HD199" s="155"/>
      <c r="HE199" s="155"/>
      <c r="HF199" s="155"/>
      <c r="HG199" s="155"/>
      <c r="HH199" s="155"/>
      <c r="HI199" s="155"/>
      <c r="HJ199" s="155"/>
      <c r="HK199" s="155"/>
      <c r="HL199" s="155"/>
      <c r="HM199" s="155"/>
      <c r="HN199" s="155"/>
      <c r="HO199" s="155"/>
      <c r="HP199" s="155"/>
      <c r="HQ199" s="155"/>
      <c r="HR199" s="155"/>
      <c r="HS199" s="155"/>
      <c r="HT199" s="155"/>
      <c r="HU199" s="155"/>
      <c r="HV199" s="155"/>
      <c r="HW199" s="155"/>
      <c r="HX199" s="155"/>
      <c r="HY199" s="155"/>
      <c r="HZ199" s="155"/>
      <c r="IA199" s="155"/>
      <c r="IB199" s="155"/>
      <c r="IC199" s="155"/>
      <c r="ID199" s="155"/>
      <c r="IE199" s="155"/>
      <c r="IF199" s="155"/>
      <c r="IG199" s="155"/>
      <c r="IH199" s="155"/>
      <c r="II199" s="155"/>
      <c r="IJ199" s="155"/>
      <c r="IK199" s="155"/>
      <c r="IL199" s="155"/>
      <c r="IM199" s="155"/>
      <c r="IN199" s="155"/>
      <c r="IO199" s="155"/>
      <c r="IP199" s="155"/>
      <c r="IQ199" s="155"/>
      <c r="IR199" s="155"/>
      <c r="IS199" s="155"/>
      <c r="IT199" s="155"/>
      <c r="IU199" s="155"/>
      <c r="IV199" s="155"/>
      <c r="IW199" s="155"/>
    </row>
    <row r="200" customFormat="false" ht="12.75" hidden="false" customHeight="true" outlineLevel="0" collapsed="false">
      <c r="A200" s="357"/>
      <c r="B200" s="358"/>
      <c r="C200" s="359"/>
      <c r="D200" s="325"/>
      <c r="E200" s="87"/>
      <c r="F200" s="87"/>
      <c r="G200" s="87"/>
      <c r="H200" s="87"/>
      <c r="I200" s="87"/>
      <c r="J200" s="87"/>
      <c r="K200" s="87"/>
      <c r="L200" s="87"/>
      <c r="M200" s="360"/>
      <c r="O200" s="8"/>
      <c r="P200" s="8"/>
      <c r="Q200" s="8"/>
      <c r="R200" s="8"/>
    </row>
    <row r="201" customFormat="false" ht="12.75" hidden="false" customHeight="true" outlineLevel="0" collapsed="false">
      <c r="A201" s="357"/>
      <c r="B201" s="358"/>
      <c r="C201" s="359"/>
      <c r="D201" s="325"/>
      <c r="E201" s="87"/>
      <c r="F201" s="87"/>
      <c r="G201" s="87"/>
      <c r="H201" s="87"/>
      <c r="I201" s="87"/>
      <c r="J201" s="87"/>
      <c r="K201" s="87"/>
      <c r="L201" s="87"/>
      <c r="M201" s="360"/>
      <c r="O201" s="8"/>
      <c r="P201" s="8"/>
      <c r="Q201" s="8"/>
      <c r="R201" s="8"/>
    </row>
    <row r="202" customFormat="false" ht="12.75" hidden="false" customHeight="true" outlineLevel="0" collapsed="false">
      <c r="A202" s="357"/>
      <c r="B202" s="358"/>
      <c r="C202" s="359"/>
      <c r="D202" s="325"/>
      <c r="E202" s="87"/>
      <c r="F202" s="87"/>
      <c r="G202" s="87"/>
      <c r="H202" s="87"/>
      <c r="I202" s="87"/>
      <c r="J202" s="87"/>
      <c r="K202" s="87"/>
      <c r="L202" s="87"/>
      <c r="M202" s="360"/>
      <c r="O202" s="8"/>
      <c r="P202" s="8"/>
      <c r="Q202" s="8"/>
      <c r="R202" s="8"/>
    </row>
    <row r="203" customFormat="false" ht="12.75" hidden="false" customHeight="true" outlineLevel="0" collapsed="false">
      <c r="A203" s="357"/>
      <c r="B203" s="358"/>
      <c r="C203" s="359"/>
      <c r="D203" s="325"/>
      <c r="E203" s="87"/>
      <c r="F203" s="87"/>
      <c r="G203" s="87"/>
      <c r="H203" s="87"/>
      <c r="I203" s="87"/>
      <c r="J203" s="87"/>
      <c r="K203" s="87"/>
      <c r="L203" s="87"/>
      <c r="M203" s="360"/>
    </row>
    <row r="204" customFormat="false" ht="12.75" hidden="false" customHeight="true" outlineLevel="0" collapsed="false">
      <c r="A204" s="357"/>
      <c r="B204" s="358"/>
      <c r="C204" s="359"/>
      <c r="D204" s="325"/>
      <c r="E204" s="87"/>
      <c r="F204" s="87"/>
      <c r="G204" s="87"/>
      <c r="H204" s="87"/>
      <c r="I204" s="87"/>
      <c r="J204" s="87"/>
      <c r="K204" s="87"/>
      <c r="L204" s="87"/>
      <c r="M204" s="360"/>
    </row>
    <row r="205" customFormat="false" ht="12.75" hidden="false" customHeight="true" outlineLevel="0" collapsed="false">
      <c r="A205" s="357"/>
      <c r="B205" s="358"/>
      <c r="C205" s="359"/>
      <c r="D205" s="325"/>
      <c r="E205" s="87"/>
      <c r="F205" s="87"/>
      <c r="G205" s="87"/>
      <c r="H205" s="87"/>
      <c r="I205" s="87"/>
      <c r="J205" s="87"/>
      <c r="K205" s="87"/>
      <c r="L205" s="87"/>
      <c r="M205" s="360"/>
    </row>
    <row r="206" customFormat="false" ht="12.75" hidden="false" customHeight="true" outlineLevel="0" collapsed="false">
      <c r="A206" s="357"/>
      <c r="B206" s="358"/>
      <c r="C206" s="359"/>
      <c r="D206" s="325"/>
      <c r="E206" s="87"/>
      <c r="F206" s="87"/>
      <c r="G206" s="87"/>
      <c r="H206" s="87"/>
      <c r="I206" s="87"/>
      <c r="J206" s="87"/>
      <c r="K206" s="87"/>
      <c r="L206" s="87"/>
      <c r="M206" s="360"/>
    </row>
    <row r="207" customFormat="false" ht="12.75" hidden="false" customHeight="true" outlineLevel="0" collapsed="false">
      <c r="A207" s="357"/>
      <c r="B207" s="358"/>
      <c r="C207" s="359"/>
      <c r="D207" s="325"/>
      <c r="E207" s="87"/>
      <c r="F207" s="87"/>
      <c r="G207" s="87"/>
      <c r="H207" s="87"/>
      <c r="I207" s="87"/>
      <c r="J207" s="87"/>
      <c r="K207" s="87"/>
      <c r="L207" s="87"/>
      <c r="M207" s="360"/>
    </row>
    <row r="208" customFormat="false" ht="12.75" hidden="false" customHeight="true" outlineLevel="0" collapsed="false">
      <c r="A208" s="361"/>
      <c r="B208" s="358"/>
      <c r="C208" s="359"/>
      <c r="D208" s="325"/>
      <c r="E208" s="87"/>
      <c r="F208" s="87"/>
      <c r="G208" s="87"/>
      <c r="H208" s="87"/>
      <c r="I208" s="87"/>
      <c r="J208" s="87"/>
      <c r="K208" s="87"/>
      <c r="L208" s="87"/>
      <c r="M208" s="360"/>
    </row>
    <row r="209" customFormat="false" ht="12.75" hidden="false" customHeight="true" outlineLevel="0" collapsed="false">
      <c r="A209" s="361"/>
      <c r="B209" s="358"/>
      <c r="C209" s="359"/>
      <c r="D209" s="325"/>
      <c r="E209" s="87"/>
      <c r="F209" s="87"/>
      <c r="G209" s="87"/>
      <c r="H209" s="87"/>
      <c r="I209" s="87"/>
      <c r="J209" s="87"/>
      <c r="K209" s="87"/>
      <c r="L209" s="87"/>
      <c r="M209" s="360"/>
    </row>
    <row r="210" customFormat="false" ht="12.75" hidden="false" customHeight="true" outlineLevel="0" collapsed="false">
      <c r="A210" s="361"/>
      <c r="B210" s="358"/>
      <c r="C210" s="359"/>
      <c r="D210" s="325"/>
      <c r="E210" s="87"/>
      <c r="F210" s="87"/>
      <c r="G210" s="87"/>
      <c r="H210" s="87"/>
      <c r="I210" s="87"/>
      <c r="J210" s="87"/>
      <c r="K210" s="87"/>
      <c r="L210" s="87"/>
      <c r="M210" s="360"/>
    </row>
    <row r="211" customFormat="false" ht="12.75" hidden="false" customHeight="true" outlineLevel="0" collapsed="false">
      <c r="A211" s="361"/>
      <c r="B211" s="358"/>
      <c r="C211" s="359"/>
      <c r="D211" s="325"/>
      <c r="E211" s="87"/>
      <c r="F211" s="87"/>
      <c r="G211" s="87"/>
      <c r="H211" s="87"/>
      <c r="I211" s="87"/>
      <c r="J211" s="87"/>
      <c r="K211" s="87"/>
      <c r="L211" s="87"/>
      <c r="M211" s="360"/>
    </row>
    <row r="212" customFormat="false" ht="12.75" hidden="false" customHeight="true" outlineLevel="0" collapsed="false">
      <c r="A212" s="361"/>
      <c r="B212" s="358"/>
      <c r="C212" s="362"/>
      <c r="D212" s="325"/>
      <c r="E212" s="87"/>
      <c r="F212" s="87"/>
      <c r="G212" s="87"/>
      <c r="H212" s="87"/>
      <c r="I212" s="87"/>
      <c r="J212" s="87"/>
      <c r="K212" s="87"/>
      <c r="L212" s="87"/>
      <c r="M212" s="360"/>
    </row>
    <row r="213" customFormat="false" ht="12.75" hidden="false" customHeight="true" outlineLevel="0" collapsed="false">
      <c r="A213" s="361"/>
      <c r="B213" s="358"/>
      <c r="C213" s="362"/>
      <c r="D213" s="325"/>
      <c r="E213" s="87"/>
      <c r="F213" s="87"/>
      <c r="G213" s="87"/>
      <c r="H213" s="87"/>
      <c r="I213" s="87"/>
      <c r="J213" s="87"/>
      <c r="K213" s="87"/>
      <c r="L213" s="87"/>
      <c r="M213" s="360"/>
    </row>
    <row r="214" customFormat="false" ht="12.75" hidden="false" customHeight="true" outlineLevel="0" collapsed="false">
      <c r="A214" s="361"/>
      <c r="B214" s="358"/>
      <c r="C214" s="362"/>
      <c r="D214" s="325"/>
      <c r="E214" s="87"/>
      <c r="F214" s="87"/>
      <c r="G214" s="87"/>
      <c r="H214" s="87"/>
      <c r="I214" s="87"/>
      <c r="J214" s="87"/>
      <c r="K214" s="87"/>
      <c r="L214" s="87"/>
      <c r="M214" s="360"/>
    </row>
    <row r="215" customFormat="false" ht="12.75" hidden="false" customHeight="true" outlineLevel="0" collapsed="false">
      <c r="A215" s="361"/>
      <c r="B215" s="358"/>
      <c r="C215" s="363"/>
      <c r="D215" s="325"/>
      <c r="E215" s="87"/>
      <c r="F215" s="87"/>
      <c r="G215" s="87"/>
      <c r="H215" s="87"/>
      <c r="I215" s="87"/>
      <c r="J215" s="87"/>
      <c r="K215" s="87"/>
      <c r="L215" s="87"/>
      <c r="M215" s="360"/>
    </row>
    <row r="216" customFormat="false" ht="12.75" hidden="false" customHeight="true" outlineLevel="0" collapsed="false">
      <c r="A216" s="361"/>
      <c r="B216" s="358"/>
      <c r="C216" s="363"/>
      <c r="D216" s="325"/>
      <c r="E216" s="87"/>
      <c r="F216" s="87"/>
      <c r="G216" s="87"/>
      <c r="H216" s="87"/>
      <c r="I216" s="87"/>
      <c r="J216" s="87"/>
      <c r="K216" s="87"/>
      <c r="L216" s="87"/>
      <c r="M216" s="360"/>
    </row>
    <row r="217" customFormat="false" ht="12.75" hidden="false" customHeight="true" outlineLevel="0" collapsed="false">
      <c r="A217" s="361"/>
      <c r="B217" s="358"/>
      <c r="C217" s="363"/>
      <c r="D217" s="325"/>
      <c r="E217" s="87"/>
      <c r="F217" s="87"/>
      <c r="G217" s="87"/>
      <c r="H217" s="87"/>
      <c r="I217" s="87"/>
      <c r="J217" s="87"/>
      <c r="K217" s="87"/>
      <c r="L217" s="87"/>
      <c r="M217" s="360"/>
    </row>
    <row r="218" customFormat="false" ht="12.75" hidden="false" customHeight="true" outlineLevel="0" collapsed="false">
      <c r="A218" s="361"/>
      <c r="B218" s="358"/>
      <c r="C218" s="363"/>
      <c r="D218" s="325"/>
      <c r="E218" s="87"/>
      <c r="F218" s="87"/>
      <c r="G218" s="87"/>
      <c r="H218" s="87"/>
      <c r="I218" s="87"/>
      <c r="J218" s="87"/>
      <c r="K218" s="87"/>
      <c r="L218" s="87"/>
      <c r="M218" s="360"/>
    </row>
    <row r="219" customFormat="false" ht="12.75" hidden="false" customHeight="true" outlineLevel="0" collapsed="false">
      <c r="A219" s="361"/>
      <c r="B219" s="358"/>
      <c r="C219" s="363"/>
      <c r="D219" s="325"/>
      <c r="E219" s="87"/>
      <c r="F219" s="87"/>
      <c r="G219" s="87"/>
      <c r="H219" s="87"/>
      <c r="I219" s="87"/>
      <c r="J219" s="87"/>
      <c r="K219" s="87"/>
      <c r="L219" s="87"/>
      <c r="M219" s="360"/>
    </row>
    <row r="220" customFormat="false" ht="12.75" hidden="false" customHeight="true" outlineLevel="0" collapsed="false">
      <c r="A220" s="361"/>
      <c r="B220" s="358"/>
      <c r="C220" s="363"/>
      <c r="D220" s="325"/>
      <c r="E220" s="87"/>
      <c r="F220" s="87"/>
      <c r="G220" s="87"/>
      <c r="H220" s="87"/>
      <c r="I220" s="87"/>
      <c r="J220" s="87"/>
      <c r="K220" s="87"/>
      <c r="L220" s="87"/>
      <c r="M220" s="360"/>
    </row>
    <row r="221" customFormat="false" ht="12.75" hidden="false" customHeight="true" outlineLevel="0" collapsed="false">
      <c r="A221" s="361"/>
      <c r="B221" s="358"/>
      <c r="C221" s="364"/>
      <c r="D221" s="325"/>
      <c r="E221" s="87"/>
      <c r="F221" s="87"/>
      <c r="G221" s="87"/>
      <c r="H221" s="87"/>
      <c r="I221" s="87"/>
      <c r="J221" s="87"/>
      <c r="K221" s="87"/>
      <c r="L221" s="338" t="s">
        <v>483</v>
      </c>
      <c r="M221" s="365" t="n">
        <f aca="false">SUM(M198:M220)</f>
        <v>0</v>
      </c>
    </row>
    <row r="222" customFormat="false" ht="12.75" hidden="false" customHeight="true" outlineLevel="0" collapsed="false">
      <c r="A222" s="366"/>
      <c r="B222" s="367"/>
      <c r="C222" s="341"/>
      <c r="D222" s="341"/>
      <c r="E222" s="341"/>
      <c r="F222" s="341"/>
      <c r="G222" s="341"/>
      <c r="H222" s="341"/>
      <c r="I222" s="341"/>
      <c r="J222" s="341"/>
      <c r="K222" s="341"/>
      <c r="L222" s="341"/>
      <c r="M222" s="342"/>
    </row>
    <row r="223" customFormat="false" ht="12.75" hidden="false" customHeight="true" outlineLevel="0" collapsed="false"/>
    <row r="224" customFormat="false" ht="12.75" hidden="false" customHeight="true" outlineLevel="0" collapsed="false"/>
    <row r="225" customFormat="false" ht="12.75" hidden="false" customHeight="true" outlineLevel="0" collapsed="false">
      <c r="A225" s="368" t="s">
        <v>484</v>
      </c>
      <c r="B225" s="369"/>
      <c r="C225" s="369"/>
      <c r="D225" s="369"/>
      <c r="E225" s="369"/>
      <c r="F225" s="370"/>
      <c r="G225" s="152"/>
      <c r="H225" s="152"/>
      <c r="I225" s="152"/>
      <c r="J225" s="152"/>
      <c r="K225" s="152"/>
      <c r="L225" s="152"/>
      <c r="M225" s="152"/>
      <c r="N225" s="152"/>
    </row>
    <row r="226" customFormat="false" ht="12.75" hidden="false" customHeight="true" outlineLevel="0" collapsed="false">
      <c r="A226" s="371" t="s">
        <v>480</v>
      </c>
      <c r="B226" s="372" t="s">
        <v>321</v>
      </c>
      <c r="C226" s="373" t="s">
        <v>481</v>
      </c>
      <c r="D226" s="374" t="s">
        <v>482</v>
      </c>
      <c r="E226" s="374"/>
      <c r="F226" s="375" t="s">
        <v>474</v>
      </c>
      <c r="G226" s="152"/>
      <c r="H226" s="152"/>
      <c r="I226" s="152"/>
      <c r="J226" s="152"/>
      <c r="K226" s="152"/>
      <c r="L226" s="152"/>
      <c r="M226" s="152"/>
      <c r="N226" s="152"/>
    </row>
    <row r="227" customFormat="false" ht="12.75" hidden="false" customHeight="true" outlineLevel="0" collapsed="false">
      <c r="A227" s="376"/>
      <c r="B227" s="358"/>
      <c r="C227" s="377"/>
      <c r="D227" s="87"/>
      <c r="E227" s="378"/>
      <c r="F227" s="379"/>
      <c r="G227" s="380"/>
      <c r="H227" s="380"/>
      <c r="I227" s="380"/>
      <c r="J227" s="380"/>
      <c r="K227" s="380"/>
      <c r="L227" s="380"/>
      <c r="M227" s="380"/>
      <c r="N227" s="380"/>
    </row>
    <row r="228" customFormat="false" ht="12.75" hidden="false" customHeight="true" outlineLevel="0" collapsed="false">
      <c r="A228" s="376"/>
      <c r="B228" s="358"/>
      <c r="C228" s="152"/>
      <c r="D228" s="381"/>
      <c r="E228" s="378"/>
      <c r="F228" s="382"/>
      <c r="G228" s="380"/>
      <c r="H228" s="380"/>
      <c r="I228" s="380"/>
      <c r="J228" s="380"/>
      <c r="K228" s="380"/>
      <c r="L228" s="380"/>
      <c r="M228" s="380"/>
      <c r="N228" s="380"/>
    </row>
    <row r="229" customFormat="false" ht="12.75" hidden="false" customHeight="true" outlineLevel="0" collapsed="false">
      <c r="A229" s="376"/>
      <c r="B229" s="358"/>
      <c r="C229" s="152"/>
      <c r="D229" s="381"/>
      <c r="E229" s="378"/>
      <c r="F229" s="383"/>
      <c r="G229" s="152"/>
      <c r="H229" s="152"/>
      <c r="I229" s="152"/>
      <c r="J229" s="152"/>
      <c r="K229" s="152"/>
      <c r="L229" s="152"/>
      <c r="M229" s="152"/>
      <c r="N229" s="152"/>
    </row>
    <row r="230" customFormat="false" ht="12.75" hidden="false" customHeight="true" outlineLevel="0" collapsed="false">
      <c r="A230" s="376"/>
      <c r="B230" s="358"/>
      <c r="C230" s="152"/>
      <c r="D230" s="381"/>
      <c r="E230" s="378"/>
      <c r="F230" s="383"/>
      <c r="G230" s="152"/>
      <c r="H230" s="152"/>
      <c r="I230" s="152"/>
      <c r="J230" s="152"/>
      <c r="K230" s="152"/>
      <c r="L230" s="152"/>
      <c r="M230" s="152"/>
      <c r="N230" s="152"/>
    </row>
    <row r="231" customFormat="false" ht="12.75" hidden="false" customHeight="true" outlineLevel="0" collapsed="false">
      <c r="A231" s="376"/>
      <c r="B231" s="358"/>
      <c r="C231" s="152"/>
      <c r="D231" s="381"/>
      <c r="E231" s="378"/>
      <c r="F231" s="383"/>
      <c r="G231" s="152"/>
      <c r="H231" s="152"/>
      <c r="I231" s="152"/>
      <c r="J231" s="152"/>
      <c r="K231" s="152"/>
      <c r="L231" s="152"/>
      <c r="M231" s="152"/>
      <c r="N231" s="152"/>
    </row>
    <row r="232" customFormat="false" ht="12.75" hidden="false" customHeight="true" outlineLevel="0" collapsed="false">
      <c r="A232" s="376"/>
      <c r="B232" s="358"/>
      <c r="C232" s="152"/>
      <c r="D232" s="381"/>
      <c r="E232" s="378"/>
      <c r="F232" s="383"/>
      <c r="G232" s="152"/>
      <c r="H232" s="152"/>
      <c r="I232" s="152"/>
      <c r="J232" s="152"/>
      <c r="K232" s="152"/>
      <c r="L232" s="152"/>
      <c r="M232" s="152"/>
      <c r="N232" s="152"/>
    </row>
    <row r="233" customFormat="false" ht="12.75" hidden="false" customHeight="true" outlineLevel="0" collapsed="false">
      <c r="A233" s="376"/>
      <c r="B233" s="358"/>
      <c r="C233" s="152"/>
      <c r="D233" s="381"/>
      <c r="E233" s="378"/>
      <c r="F233" s="383"/>
      <c r="G233" s="152"/>
      <c r="H233" s="152"/>
      <c r="I233" s="152"/>
      <c r="J233" s="152"/>
      <c r="K233" s="152"/>
      <c r="L233" s="152"/>
      <c r="M233" s="152"/>
      <c r="N233" s="152"/>
    </row>
    <row r="234" customFormat="false" ht="12.75" hidden="false" customHeight="true" outlineLevel="0" collapsed="false">
      <c r="A234" s="376"/>
      <c r="B234" s="358"/>
      <c r="C234" s="152"/>
      <c r="D234" s="381"/>
      <c r="E234" s="378"/>
      <c r="F234" s="383"/>
      <c r="G234" s="152"/>
      <c r="H234" s="152"/>
      <c r="I234" s="152"/>
      <c r="J234" s="152"/>
      <c r="K234" s="152"/>
      <c r="L234" s="152"/>
      <c r="M234" s="152"/>
      <c r="N234" s="152"/>
    </row>
    <row r="235" customFormat="false" ht="12.75" hidden="false" customHeight="true" outlineLevel="0" collapsed="false">
      <c r="A235" s="376"/>
      <c r="B235" s="358"/>
      <c r="C235" s="152"/>
      <c r="D235" s="381"/>
      <c r="E235" s="378"/>
      <c r="F235" s="383"/>
      <c r="G235" s="152"/>
      <c r="H235" s="152"/>
      <c r="I235" s="152"/>
      <c r="J235" s="152"/>
      <c r="K235" s="152"/>
      <c r="L235" s="152"/>
      <c r="M235" s="152"/>
      <c r="N235" s="152"/>
    </row>
    <row r="236" customFormat="false" ht="12.75" hidden="false" customHeight="true" outlineLevel="0" collapsed="false">
      <c r="A236" s="376"/>
      <c r="B236" s="358"/>
      <c r="C236" s="152"/>
      <c r="D236" s="381"/>
      <c r="E236" s="378"/>
      <c r="F236" s="383"/>
      <c r="G236" s="152"/>
      <c r="H236" s="152"/>
      <c r="I236" s="152"/>
      <c r="J236" s="152"/>
      <c r="K236" s="152"/>
      <c r="L236" s="152"/>
      <c r="M236" s="152"/>
      <c r="N236" s="152"/>
    </row>
    <row r="237" customFormat="false" ht="12.75" hidden="false" customHeight="true" outlineLevel="0" collapsed="false">
      <c r="A237" s="376"/>
      <c r="B237" s="358"/>
      <c r="C237" s="152"/>
      <c r="D237" s="381"/>
      <c r="E237" s="378"/>
      <c r="F237" s="383"/>
      <c r="G237" s="152"/>
      <c r="H237" s="152"/>
      <c r="I237" s="152"/>
      <c r="J237" s="152"/>
      <c r="K237" s="152"/>
      <c r="L237" s="152"/>
      <c r="M237" s="152"/>
      <c r="N237" s="152"/>
    </row>
    <row r="238" customFormat="false" ht="12.75" hidden="false" customHeight="true" outlineLevel="0" collapsed="false">
      <c r="A238" s="376"/>
      <c r="B238" s="358"/>
      <c r="C238" s="152"/>
      <c r="D238" s="381"/>
      <c r="E238" s="378"/>
      <c r="F238" s="383"/>
      <c r="G238" s="152"/>
      <c r="H238" s="152"/>
      <c r="I238" s="152"/>
      <c r="J238" s="152"/>
      <c r="K238" s="152"/>
      <c r="L238" s="152"/>
      <c r="M238" s="152"/>
      <c r="N238" s="152"/>
    </row>
    <row r="239" customFormat="false" ht="12.75" hidden="false" customHeight="true" outlineLevel="0" collapsed="false">
      <c r="A239" s="376"/>
      <c r="B239" s="358"/>
      <c r="C239" s="152"/>
      <c r="D239" s="381"/>
      <c r="E239" s="378"/>
      <c r="F239" s="383"/>
      <c r="G239" s="152"/>
      <c r="H239" s="152"/>
      <c r="I239" s="152"/>
      <c r="J239" s="152"/>
      <c r="K239" s="152"/>
      <c r="L239" s="152"/>
      <c r="M239" s="152"/>
      <c r="N239" s="152"/>
    </row>
    <row r="240" customFormat="false" ht="12.75" hidden="false" customHeight="true" outlineLevel="0" collapsed="false">
      <c r="A240" s="376"/>
      <c r="B240" s="358"/>
      <c r="C240" s="152"/>
      <c r="D240" s="381"/>
      <c r="E240" s="378"/>
      <c r="F240" s="383"/>
      <c r="G240" s="152"/>
      <c r="H240" s="152"/>
      <c r="I240" s="152"/>
      <c r="J240" s="152"/>
      <c r="K240" s="152"/>
      <c r="L240" s="152"/>
      <c r="M240" s="152"/>
      <c r="N240" s="152"/>
    </row>
    <row r="241" customFormat="false" ht="12.75" hidden="false" customHeight="true" outlineLevel="0" collapsed="false">
      <c r="A241" s="376"/>
      <c r="B241" s="358"/>
      <c r="C241" s="152"/>
      <c r="D241" s="381"/>
      <c r="E241" s="378"/>
      <c r="F241" s="383"/>
      <c r="G241" s="152"/>
      <c r="H241" s="152"/>
      <c r="I241" s="152"/>
      <c r="J241" s="152"/>
      <c r="K241" s="152"/>
      <c r="L241" s="152"/>
      <c r="M241" s="152"/>
      <c r="N241" s="152"/>
    </row>
    <row r="242" customFormat="false" ht="12.75" hidden="false" customHeight="true" outlineLevel="0" collapsed="false">
      <c r="A242" s="376"/>
      <c r="B242" s="358"/>
      <c r="C242" s="152"/>
      <c r="D242" s="381"/>
      <c r="E242" s="378"/>
      <c r="F242" s="383"/>
      <c r="G242" s="152"/>
      <c r="H242" s="152"/>
      <c r="I242" s="152"/>
      <c r="J242" s="152"/>
      <c r="K242" s="152"/>
      <c r="L242" s="152"/>
      <c r="M242" s="152"/>
      <c r="N242" s="152"/>
    </row>
    <row r="243" customFormat="false" ht="12.75" hidden="false" customHeight="true" outlineLevel="0" collapsed="false">
      <c r="A243" s="376"/>
      <c r="B243" s="358"/>
      <c r="C243" s="152"/>
      <c r="D243" s="381"/>
      <c r="E243" s="378"/>
      <c r="F243" s="383"/>
      <c r="G243" s="152"/>
      <c r="H243" s="152"/>
      <c r="I243" s="152"/>
      <c r="J243" s="152"/>
      <c r="K243" s="152"/>
      <c r="L243" s="152"/>
      <c r="M243" s="152"/>
      <c r="N243" s="152"/>
    </row>
    <row r="244" customFormat="false" ht="12.75" hidden="false" customHeight="true" outlineLevel="0" collapsed="false">
      <c r="A244" s="376"/>
      <c r="B244" s="358"/>
      <c r="C244" s="152"/>
      <c r="D244" s="381"/>
      <c r="E244" s="378"/>
      <c r="F244" s="383"/>
      <c r="G244" s="152"/>
      <c r="H244" s="152"/>
      <c r="I244" s="152"/>
      <c r="J244" s="152"/>
      <c r="K244" s="152"/>
      <c r="L244" s="152"/>
      <c r="M244" s="152"/>
      <c r="N244" s="152"/>
    </row>
    <row r="245" customFormat="false" ht="12.75" hidden="false" customHeight="true" outlineLevel="0" collapsed="false">
      <c r="A245" s="376"/>
      <c r="B245" s="358"/>
      <c r="C245" s="152"/>
      <c r="D245" s="152"/>
      <c r="E245" s="338" t="s">
        <v>485</v>
      </c>
      <c r="F245" s="384" t="n">
        <f aca="false">SUM(F226:F244)</f>
        <v>0</v>
      </c>
      <c r="G245" s="152"/>
      <c r="H245" s="152"/>
      <c r="I245" s="152"/>
      <c r="J245" s="152"/>
      <c r="K245" s="152"/>
      <c r="L245" s="152"/>
      <c r="M245" s="152"/>
      <c r="N245" s="152"/>
    </row>
    <row r="246" customFormat="false" ht="12.75" hidden="false" customHeight="true" outlineLevel="0" collapsed="false">
      <c r="A246" s="385"/>
      <c r="B246" s="386"/>
      <c r="C246" s="387"/>
      <c r="D246" s="387"/>
      <c r="E246" s="388"/>
      <c r="F246" s="389"/>
      <c r="G246" s="152"/>
      <c r="H246" s="152"/>
      <c r="I246" s="152"/>
      <c r="J246" s="152"/>
      <c r="K246" s="152"/>
      <c r="L246" s="152"/>
      <c r="M246" s="152"/>
      <c r="N246" s="152"/>
    </row>
    <row r="247" customFormat="false" ht="12.75" hidden="false" customHeight="true" outlineLevel="0" collapsed="false"/>
  </sheetData>
  <mergeCells count="9">
    <mergeCell ref="S6:T6"/>
    <mergeCell ref="K28:L28"/>
    <mergeCell ref="A41:B41"/>
    <mergeCell ref="A79:B79"/>
    <mergeCell ref="A121:B121"/>
    <mergeCell ref="B125:D125"/>
    <mergeCell ref="G125:K125"/>
    <mergeCell ref="E197:L197"/>
    <mergeCell ref="D226:E226"/>
  </mergeCells>
  <printOptions headings="false" gridLines="false" gridLinesSet="true" horizontalCentered="true" verticalCentered="false"/>
  <pageMargins left="0.25" right="0.25" top="0.25" bottom="0.25" header="0.511811023622047" footer="0.25"/>
  <pageSetup paperSize="5" scale="100" fitToWidth="1" fitToHeight="1" pageOrder="downThenOver" orientation="landscape" blackAndWhite="false" draft="false" cellComments="none" horizontalDpi="300" verticalDpi="300" copies="1"/>
  <headerFooter differentFirst="false" differentOddEven="false">
    <oddHeader/>
    <oddFooter>&amp;L&amp;"Times New Roman,Italic"&amp;F/&amp;A  Prepared By: S. Mills (x3548)&amp;R&amp;"Times New Roman,Italic"&amp;D &amp;T</oddFooter>
  </headerFooter>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240"/>
  <sheetViews>
    <sheetView showFormulas="false" showGridLines="false" showRowColHeaders="true" showZeros="true" rightToLeft="false" tabSelected="false" showOutlineSymbols="true" defaultGridColor="true" view="normal" topLeftCell="A1" colorId="64" zoomScale="65" zoomScaleNormal="65" zoomScalePageLayoutView="100" workbookViewId="0">
      <pane xSplit="1" ySplit="5" topLeftCell="G24" activePane="bottomRight" state="frozen"/>
      <selection pane="topLeft" activeCell="A1" activeCellId="0" sqref="A1"/>
      <selection pane="topRight" activeCell="G1" activeCellId="0" sqref="G1"/>
      <selection pane="bottomLeft" activeCell="A24" activeCellId="0" sqref="A24"/>
      <selection pane="bottomRight" activeCell="Z47" activeCellId="0" sqref="Z47:Z73"/>
    </sheetView>
  </sheetViews>
  <sheetFormatPr defaultColWidth="9.13671875" defaultRowHeight="12.75" customHeight="true" zeroHeight="false" outlineLevelRow="0" outlineLevelCol="0"/>
  <cols>
    <col collapsed="false" customWidth="true" hidden="false" outlineLevel="0" max="1" min="1" style="140" width="23.85"/>
    <col collapsed="false" customWidth="true" hidden="false" outlineLevel="0" max="4" min="2" style="140" width="14.85"/>
    <col collapsed="false" customWidth="true" hidden="false" outlineLevel="0" max="5" min="5" style="140" width="17.28"/>
    <col collapsed="false" customWidth="true" hidden="false" outlineLevel="0" max="11" min="6" style="140" width="14.85"/>
    <col collapsed="false" customWidth="true" hidden="false" outlineLevel="0" max="12" min="12" style="140" width="15.28"/>
    <col collapsed="false" customWidth="true" hidden="false" outlineLevel="0" max="17" min="13" style="140" width="14.85"/>
    <col collapsed="false" customWidth="true" hidden="false" outlineLevel="0" max="18" min="18" style="140" width="15.56"/>
    <col collapsed="false" customWidth="true" hidden="false" outlineLevel="0" max="23" min="19" style="140" width="14.85"/>
    <col collapsed="false" customWidth="true" hidden="false" outlineLevel="0" max="24" min="24" style="140" width="15.41"/>
    <col collapsed="false" customWidth="true" hidden="false" outlineLevel="0" max="33" min="25" style="140" width="14.85"/>
    <col collapsed="false" customWidth="true" hidden="false" outlineLevel="0" max="34" min="34" style="140" width="2.7"/>
    <col collapsed="false" customWidth="true" hidden="false" outlineLevel="0" max="35" min="35" style="140" width="17.28"/>
    <col collapsed="false" customWidth="true" hidden="false" outlineLevel="0" max="36" min="36" style="140" width="16.13"/>
    <col collapsed="false" customWidth="true" hidden="false" outlineLevel="0" max="37" min="37" style="140" width="14.56"/>
    <col collapsed="false" customWidth="false" hidden="false" outlineLevel="0" max="38" min="38" style="140" width="9.14"/>
    <col collapsed="false" customWidth="true" hidden="false" outlineLevel="0" max="39" min="39" style="140" width="13.28"/>
    <col collapsed="false" customWidth="true" hidden="false" outlineLevel="0" max="40" min="40" style="140" width="11.56"/>
    <col collapsed="false" customWidth="true" hidden="false" outlineLevel="0" max="41" min="41" style="140" width="14.56"/>
    <col collapsed="false" customWidth="false" hidden="false" outlineLevel="0" max="257" min="42" style="140" width="9.14"/>
  </cols>
  <sheetData>
    <row r="1" customFormat="false" ht="12.75" hidden="false" customHeight="true" outlineLevel="0" collapsed="false">
      <c r="A1" s="142" t="n">
        <f aca="false">+M38</f>
        <v>0</v>
      </c>
      <c r="D1" s="8"/>
      <c r="E1" s="8"/>
      <c r="F1" s="8"/>
      <c r="G1" s="8"/>
      <c r="H1" s="8"/>
      <c r="I1" s="8"/>
      <c r="J1" s="8"/>
      <c r="K1" s="8"/>
      <c r="L1" s="8"/>
      <c r="M1" s="8"/>
      <c r="N1" s="8"/>
      <c r="O1" s="8"/>
    </row>
    <row r="2" customFormat="false" ht="12.75" hidden="false" customHeight="true" outlineLevel="0" collapsed="false">
      <c r="A2" s="183" t="s">
        <v>326</v>
      </c>
      <c r="B2" s="188"/>
      <c r="D2" s="8"/>
      <c r="E2" s="8"/>
      <c r="F2" s="8"/>
      <c r="G2" s="8"/>
      <c r="H2" s="8"/>
      <c r="I2" s="8"/>
      <c r="J2" s="8"/>
      <c r="K2" s="8"/>
      <c r="L2" s="8"/>
      <c r="M2" s="8"/>
      <c r="N2" s="8"/>
      <c r="O2" s="8"/>
    </row>
    <row r="3" customFormat="false" ht="12.75" hidden="false" customHeight="true" outlineLevel="0" collapsed="false">
      <c r="A3" s="187" t="s">
        <v>327</v>
      </c>
      <c r="B3" s="188" t="s">
        <v>328</v>
      </c>
      <c r="C3" s="189" t="s">
        <v>492</v>
      </c>
      <c r="D3" s="8"/>
      <c r="E3" s="8"/>
      <c r="F3" s="8"/>
      <c r="G3" s="8"/>
      <c r="H3" s="8"/>
      <c r="I3" s="8"/>
      <c r="J3" s="8"/>
      <c r="K3" s="8"/>
      <c r="L3" s="8"/>
      <c r="M3" s="8"/>
      <c r="N3" s="8"/>
      <c r="O3" s="8"/>
    </row>
    <row r="4" customFormat="false" ht="12.75" hidden="false" customHeight="true" outlineLevel="0" collapsed="false">
      <c r="A4" s="187" t="s">
        <v>330</v>
      </c>
      <c r="B4" s="392" t="n">
        <f aca="false">'Roll-1'!B4</f>
        <v>36982</v>
      </c>
      <c r="C4" s="0"/>
      <c r="D4" s="8"/>
      <c r="E4" s="8"/>
      <c r="F4" s="8"/>
      <c r="G4" s="8"/>
      <c r="H4" s="8"/>
      <c r="I4" s="8"/>
      <c r="J4" s="191" t="s">
        <v>331</v>
      </c>
      <c r="K4" s="8"/>
      <c r="L4" s="8"/>
      <c r="M4" s="8"/>
      <c r="N4" s="8"/>
      <c r="O4" s="8"/>
      <c r="AA4" s="140" t="n">
        <f aca="false">M38</f>
        <v>0</v>
      </c>
    </row>
    <row r="5" customFormat="false" ht="12.75" hidden="false" customHeight="true" outlineLevel="0" collapsed="false">
      <c r="A5" s="187" t="s">
        <v>332</v>
      </c>
      <c r="B5" s="393" t="n">
        <f aca="false">'Roll-1'!B5</f>
        <v>37005</v>
      </c>
      <c r="C5" s="0"/>
      <c r="J5" s="193" t="s">
        <v>333</v>
      </c>
      <c r="V5" s="87"/>
      <c r="W5" s="87"/>
      <c r="X5" s="87"/>
      <c r="Y5" s="87"/>
      <c r="Z5" s="87"/>
      <c r="AA5" s="87"/>
    </row>
    <row r="6" customFormat="false" ht="12.75" hidden="false" customHeight="true" outlineLevel="0" collapsed="false">
      <c r="A6" s="187" t="s">
        <v>334</v>
      </c>
      <c r="B6" s="194" t="n">
        <f aca="false">+Input!D4</f>
        <v>1114565</v>
      </c>
      <c r="C6" s="0"/>
      <c r="J6" s="193" t="s">
        <v>335</v>
      </c>
      <c r="K6" s="195" t="s">
        <v>336</v>
      </c>
      <c r="L6" s="196" t="s">
        <v>14</v>
      </c>
      <c r="M6" s="196"/>
      <c r="N6" s="196"/>
      <c r="O6" s="196"/>
      <c r="P6" s="196"/>
      <c r="Q6" s="196"/>
      <c r="R6" s="197"/>
      <c r="S6" s="22" t="s">
        <v>337</v>
      </c>
      <c r="T6" s="22"/>
      <c r="V6" s="195" t="s">
        <v>338</v>
      </c>
      <c r="W6" s="196"/>
      <c r="X6" s="196"/>
      <c r="Y6" s="196"/>
      <c r="Z6" s="196"/>
      <c r="AA6" s="197"/>
    </row>
    <row r="7" customFormat="false" ht="12.75" hidden="false" customHeight="true" outlineLevel="0" collapsed="false">
      <c r="B7" s="312"/>
      <c r="C7" s="0"/>
      <c r="D7" s="87"/>
      <c r="J7" s="193" t="s">
        <v>339</v>
      </c>
      <c r="K7" s="200"/>
      <c r="L7" s="201" t="s">
        <v>340</v>
      </c>
      <c r="M7" s="201" t="s">
        <v>340</v>
      </c>
      <c r="N7" s="201" t="s">
        <v>340</v>
      </c>
      <c r="O7" s="201" t="s">
        <v>340</v>
      </c>
      <c r="P7" s="201" t="s">
        <v>340</v>
      </c>
      <c r="Q7" s="201" t="s">
        <v>340</v>
      </c>
      <c r="R7" s="202" t="s">
        <v>174</v>
      </c>
      <c r="S7" s="203" t="s">
        <v>341</v>
      </c>
      <c r="T7" s="203" t="s">
        <v>342</v>
      </c>
      <c r="V7" s="204" t="s">
        <v>343</v>
      </c>
      <c r="W7" s="87"/>
      <c r="X7" s="87"/>
      <c r="Y7" s="87"/>
      <c r="Z7" s="87"/>
      <c r="AA7" s="118"/>
    </row>
    <row r="8" customFormat="false" ht="12.75" hidden="false" customHeight="true" outlineLevel="0" collapsed="false">
      <c r="A8" s="205" t="s">
        <v>344</v>
      </c>
      <c r="C8" s="0"/>
      <c r="D8" s="206"/>
      <c r="E8" s="207" t="s">
        <v>345</v>
      </c>
      <c r="G8" s="142" t="s">
        <v>346</v>
      </c>
      <c r="H8" s="142"/>
      <c r="J8" s="208" t="s">
        <v>347</v>
      </c>
      <c r="K8" s="209" t="s">
        <v>348</v>
      </c>
      <c r="L8" s="87"/>
      <c r="M8" s="87"/>
      <c r="N8" s="87"/>
      <c r="O8" s="87"/>
      <c r="P8" s="87"/>
      <c r="Q8" s="72"/>
      <c r="R8" s="118"/>
      <c r="V8" s="204" t="s">
        <v>349</v>
      </c>
      <c r="W8" s="87"/>
      <c r="X8" s="87"/>
      <c r="Y8" s="87"/>
      <c r="Z8" s="87"/>
      <c r="AA8" s="118"/>
    </row>
    <row r="9" customFormat="false" ht="12.75" hidden="false" customHeight="true" outlineLevel="0" collapsed="false">
      <c r="A9" s="140" t="s">
        <v>350</v>
      </c>
      <c r="C9" s="210"/>
      <c r="D9" s="211"/>
      <c r="E9" s="212" t="n">
        <f aca="false">+Input!D6</f>
        <v>424774.657</v>
      </c>
      <c r="F9" s="8" t="s">
        <v>351</v>
      </c>
      <c r="G9" s="140" t="s">
        <v>352</v>
      </c>
      <c r="J9" s="213" t="n">
        <f aca="false">+Input!D27</f>
        <v>0</v>
      </c>
      <c r="K9" s="204" t="s">
        <v>353</v>
      </c>
      <c r="L9" s="150" t="n">
        <f aca="false">J9*10000</f>
        <v>0</v>
      </c>
      <c r="M9" s="150" t="n">
        <v>0</v>
      </c>
      <c r="N9" s="150" t="n">
        <v>0</v>
      </c>
      <c r="O9" s="150" t="n">
        <v>0</v>
      </c>
      <c r="P9" s="150" t="n">
        <v>0</v>
      </c>
      <c r="Q9" s="150" t="n">
        <v>0</v>
      </c>
      <c r="R9" s="214" t="n">
        <f aca="false">SUM(L9:Q9)</f>
        <v>0</v>
      </c>
      <c r="S9" s="215" t="n">
        <f aca="false">IF(R9&gt;=0,R9/1000000,0)</f>
        <v>0</v>
      </c>
      <c r="T9" s="215" t="n">
        <f aca="false">IF(R9&gt;=0,0,R9/1000000)</f>
        <v>0</v>
      </c>
      <c r="V9" s="204"/>
      <c r="W9" s="87"/>
      <c r="X9" s="87"/>
      <c r="Y9" s="87"/>
      <c r="Z9" s="87"/>
      <c r="AA9" s="118"/>
      <c r="AI9" s="150"/>
    </row>
    <row r="10" customFormat="false" ht="12.75" hidden="false" customHeight="true" outlineLevel="0" collapsed="false">
      <c r="A10" s="140" t="s">
        <v>354</v>
      </c>
      <c r="C10" s="199"/>
      <c r="D10" s="437"/>
      <c r="E10" s="212" t="n">
        <f aca="false">+Input!D7</f>
        <v>0</v>
      </c>
      <c r="F10" s="8" t="s">
        <v>351</v>
      </c>
      <c r="G10" s="140" t="s">
        <v>352</v>
      </c>
      <c r="J10" s="213" t="n">
        <f aca="false">+Input!D28</f>
        <v>0</v>
      </c>
      <c r="K10" s="204" t="s">
        <v>355</v>
      </c>
      <c r="L10" s="150" t="n">
        <f aca="false">J10*10000</f>
        <v>0</v>
      </c>
      <c r="M10" s="150" t="n">
        <v>0</v>
      </c>
      <c r="N10" s="150" t="n">
        <v>0</v>
      </c>
      <c r="O10" s="150" t="n">
        <v>0</v>
      </c>
      <c r="P10" s="150" t="n">
        <v>0</v>
      </c>
      <c r="Q10" s="150" t="n">
        <v>0</v>
      </c>
      <c r="R10" s="214" t="n">
        <f aca="false">SUM(L10:Q10)</f>
        <v>0</v>
      </c>
      <c r="S10" s="215" t="n">
        <f aca="false">IF(R10&gt;=0,R10/1000000,0)</f>
        <v>0</v>
      </c>
      <c r="T10" s="215" t="n">
        <f aca="false">IF(R10&gt;=0,0,R10/1000000)</f>
        <v>0</v>
      </c>
      <c r="V10" s="204" t="s">
        <v>356</v>
      </c>
      <c r="W10" s="87"/>
      <c r="X10" s="87"/>
      <c r="Y10" s="87"/>
      <c r="Z10" s="87"/>
      <c r="AA10" s="118"/>
    </row>
    <row r="11" customFormat="false" ht="12.75" hidden="false" customHeight="true" outlineLevel="0" collapsed="false">
      <c r="A11" s="140" t="s">
        <v>357</v>
      </c>
      <c r="E11" s="216" t="n">
        <v>0</v>
      </c>
      <c r="F11" s="8" t="s">
        <v>351</v>
      </c>
      <c r="G11" s="140" t="s">
        <v>358</v>
      </c>
      <c r="J11" s="213" t="n">
        <f aca="false">+Input!D29</f>
        <v>0</v>
      </c>
      <c r="K11" s="204" t="s">
        <v>359</v>
      </c>
      <c r="L11" s="150" t="n">
        <f aca="false">J11*10000</f>
        <v>0</v>
      </c>
      <c r="M11" s="150" t="n">
        <v>0</v>
      </c>
      <c r="N11" s="150" t="n">
        <v>0</v>
      </c>
      <c r="O11" s="150" t="n">
        <v>0</v>
      </c>
      <c r="P11" s="150" t="n">
        <v>0</v>
      </c>
      <c r="Q11" s="150" t="n">
        <v>0</v>
      </c>
      <c r="R11" s="214" t="n">
        <f aca="false">SUM(L11:Q11)</f>
        <v>0</v>
      </c>
      <c r="S11" s="215" t="n">
        <f aca="false">IF(R11&gt;=0,R11/1000000,0)</f>
        <v>0</v>
      </c>
      <c r="T11" s="215" t="n">
        <f aca="false">IF(R11&gt;=0,0,R11/1000000)</f>
        <v>0</v>
      </c>
      <c r="V11" s="204" t="s">
        <v>360</v>
      </c>
      <c r="W11" s="87"/>
      <c r="X11" s="87"/>
      <c r="Y11" s="87"/>
      <c r="Z11" s="87"/>
      <c r="AA11" s="118"/>
    </row>
    <row r="12" customFormat="false" ht="12.75" hidden="false" customHeight="true" outlineLevel="0" collapsed="false">
      <c r="A12" s="140" t="s">
        <v>361</v>
      </c>
      <c r="E12" s="216" t="n">
        <v>0</v>
      </c>
      <c r="F12" s="8" t="s">
        <v>351</v>
      </c>
      <c r="G12" s="140" t="s">
        <v>362</v>
      </c>
      <c r="J12" s="213" t="n">
        <f aca="false">+Input!D30</f>
        <v>0</v>
      </c>
      <c r="K12" s="204" t="s">
        <v>363</v>
      </c>
      <c r="L12" s="150" t="n">
        <f aca="false">J12*10000</f>
        <v>0</v>
      </c>
      <c r="M12" s="150" t="n">
        <v>0</v>
      </c>
      <c r="N12" s="150" t="n">
        <v>0</v>
      </c>
      <c r="O12" s="150" t="n">
        <v>0</v>
      </c>
      <c r="P12" s="150" t="n">
        <v>0</v>
      </c>
      <c r="Q12" s="150" t="n">
        <v>0</v>
      </c>
      <c r="R12" s="214" t="n">
        <f aca="false">SUM(L12:Q12)</f>
        <v>0</v>
      </c>
      <c r="S12" s="215" t="n">
        <f aca="false">IF(R12&gt;=0,R12/1000000,0)</f>
        <v>0</v>
      </c>
      <c r="T12" s="215" t="n">
        <f aca="false">IF(R12&gt;=0,0,R12/1000000)</f>
        <v>0</v>
      </c>
      <c r="V12" s="204"/>
      <c r="W12" s="87"/>
      <c r="X12" s="87"/>
      <c r="Y12" s="87"/>
      <c r="Z12" s="87"/>
      <c r="AA12" s="118"/>
      <c r="AK12" s="150"/>
    </row>
    <row r="13" customFormat="false" ht="12.75" hidden="false" customHeight="true" outlineLevel="0" collapsed="false">
      <c r="A13" s="140" t="s">
        <v>364</v>
      </c>
      <c r="E13" s="216" t="n">
        <v>0</v>
      </c>
      <c r="F13" s="8" t="s">
        <v>351</v>
      </c>
      <c r="J13" s="208" t="s">
        <v>333</v>
      </c>
      <c r="K13" s="204"/>
      <c r="L13" s="87"/>
      <c r="M13" s="87"/>
      <c r="N13" s="87"/>
      <c r="O13" s="87"/>
      <c r="P13" s="87"/>
      <c r="Q13" s="87"/>
      <c r="R13" s="118"/>
      <c r="S13" s="217"/>
      <c r="T13" s="217"/>
      <c r="V13" s="204" t="s">
        <v>365</v>
      </c>
      <c r="W13" s="87"/>
      <c r="X13" s="87"/>
      <c r="Y13" s="22" t="s">
        <v>366</v>
      </c>
      <c r="Z13" s="87"/>
      <c r="AA13" s="118"/>
      <c r="AK13" s="150"/>
    </row>
    <row r="14" customFormat="false" ht="12.75" hidden="false" customHeight="true" outlineLevel="0" collapsed="false">
      <c r="A14" s="140" t="s">
        <v>367</v>
      </c>
      <c r="E14" s="218" t="n">
        <f aca="false">+E159</f>
        <v>0</v>
      </c>
      <c r="F14" s="140" t="s">
        <v>368</v>
      </c>
      <c r="J14" s="208" t="s">
        <v>369</v>
      </c>
      <c r="K14" s="204" t="s">
        <v>370</v>
      </c>
      <c r="L14" s="219" t="n">
        <f aca="false">SUM(L9:L13)/1000000</f>
        <v>0</v>
      </c>
      <c r="M14" s="219" t="n">
        <f aca="false">SUM(M9:M13)/1000000</f>
        <v>0</v>
      </c>
      <c r="N14" s="219" t="n">
        <f aca="false">SUM(N9:N13)/1000000</f>
        <v>0</v>
      </c>
      <c r="O14" s="219" t="n">
        <f aca="false">SUM(O9:O13)/1000000</f>
        <v>0</v>
      </c>
      <c r="P14" s="219" t="n">
        <f aca="false">SUM(P9:P13)/1000000</f>
        <v>0</v>
      </c>
      <c r="Q14" s="219" t="n">
        <f aca="false">SUM(Q9:Q13)/1000000</f>
        <v>0</v>
      </c>
      <c r="R14" s="220" t="n">
        <f aca="false">SUM(R9:R12)/1000000</f>
        <v>0</v>
      </c>
      <c r="S14" s="219" t="n">
        <f aca="false">SUM(S9:S13)</f>
        <v>0</v>
      </c>
      <c r="T14" s="219" t="n">
        <f aca="false">SUM(T9:T13)</f>
        <v>0</v>
      </c>
      <c r="V14" s="204"/>
      <c r="W14" s="87"/>
      <c r="X14" s="87"/>
      <c r="Y14" s="22" t="s">
        <v>371</v>
      </c>
      <c r="Z14" s="87"/>
      <c r="AA14" s="118"/>
    </row>
    <row r="15" customFormat="false" ht="12.75" hidden="false" customHeight="true" outlineLevel="0" collapsed="false">
      <c r="A15" s="140" t="s">
        <v>372</v>
      </c>
      <c r="E15" s="218" t="n">
        <f aca="false">+L159</f>
        <v>0</v>
      </c>
      <c r="F15" s="140" t="s">
        <v>368</v>
      </c>
      <c r="J15" s="208" t="s">
        <v>347</v>
      </c>
      <c r="K15" s="204" t="s">
        <v>373</v>
      </c>
      <c r="L15" s="40" t="n">
        <v>1</v>
      </c>
      <c r="M15" s="40" t="n">
        <v>0</v>
      </c>
      <c r="N15" s="40" t="n">
        <v>0</v>
      </c>
      <c r="O15" s="40" t="n">
        <v>0</v>
      </c>
      <c r="P15" s="40" t="n">
        <v>0</v>
      </c>
      <c r="Q15" s="40" t="n">
        <v>0</v>
      </c>
      <c r="R15" s="221" t="n">
        <f aca="false">IF(R16=0,0,R17/R16)</f>
        <v>0</v>
      </c>
      <c r="S15" s="222" t="str">
        <f aca="false">IF(SUM(S14:T14)-R14=0,"-",SUM(S14:T14)-R14)</f>
        <v>-</v>
      </c>
      <c r="T15" s="217"/>
      <c r="V15" s="204"/>
      <c r="W15" s="22" t="s">
        <v>374</v>
      </c>
      <c r="X15" s="22" t="s">
        <v>375</v>
      </c>
      <c r="Y15" s="28" t="s">
        <v>376</v>
      </c>
      <c r="Z15" s="87"/>
      <c r="AA15" s="118"/>
    </row>
    <row r="16" customFormat="false" ht="12.75" hidden="false" customHeight="true" outlineLevel="0" collapsed="false">
      <c r="A16" s="140" t="s">
        <v>377</v>
      </c>
      <c r="E16" s="218" t="n">
        <f aca="false">+E185</f>
        <v>0</v>
      </c>
      <c r="F16" s="140" t="s">
        <v>368</v>
      </c>
      <c r="I16" s="223"/>
      <c r="J16" s="213" t="n">
        <f aca="false">+Input!D32</f>
        <v>0</v>
      </c>
      <c r="K16" s="204" t="s">
        <v>378</v>
      </c>
      <c r="L16" s="224" t="n">
        <f aca="false">J16/100</f>
        <v>0</v>
      </c>
      <c r="M16" s="224" t="n">
        <v>0</v>
      </c>
      <c r="N16" s="224" t="n">
        <v>0</v>
      </c>
      <c r="O16" s="224" t="n">
        <v>0</v>
      </c>
      <c r="P16" s="224" t="n">
        <v>0</v>
      </c>
      <c r="Q16" s="224" t="n">
        <v>0</v>
      </c>
      <c r="R16" s="396" t="n">
        <f aca="false">SUM(L16:Q16)</f>
        <v>0</v>
      </c>
      <c r="S16" s="226"/>
      <c r="T16" s="217"/>
      <c r="U16" s="87"/>
      <c r="V16" s="204" t="s">
        <v>379</v>
      </c>
      <c r="W16" s="87" t="n">
        <v>0</v>
      </c>
      <c r="X16" s="87" t="n">
        <v>0</v>
      </c>
      <c r="Y16" s="87" t="n">
        <f aca="false">(X16-W16)/1000000</f>
        <v>0</v>
      </c>
      <c r="Z16" s="87"/>
      <c r="AA16" s="118"/>
      <c r="AB16" s="87"/>
      <c r="AC16" s="87"/>
      <c r="AD16" s="87"/>
      <c r="AE16" s="87"/>
      <c r="AF16" s="87"/>
      <c r="AG16" s="87"/>
      <c r="AH16" s="87"/>
      <c r="AI16" s="87"/>
      <c r="AJ16" s="87"/>
      <c r="AK16" s="87"/>
    </row>
    <row r="17" customFormat="false" ht="12.75" hidden="false" customHeight="true" outlineLevel="0" collapsed="false">
      <c r="E17" s="218"/>
      <c r="I17" s="223"/>
      <c r="J17" s="223"/>
      <c r="K17" s="227"/>
      <c r="L17" s="228" t="n">
        <f aca="false">SUM(L15*L16)</f>
        <v>0</v>
      </c>
      <c r="M17" s="228" t="n">
        <f aca="false">SUM(M15*M16)</f>
        <v>0</v>
      </c>
      <c r="N17" s="228" t="n">
        <f aca="false">SUM(N15*N16)</f>
        <v>0</v>
      </c>
      <c r="O17" s="228" t="n">
        <f aca="false">SUM(O15*O16)</f>
        <v>0</v>
      </c>
      <c r="P17" s="228" t="n">
        <f aca="false">SUM(P15*P16)</f>
        <v>0</v>
      </c>
      <c r="Q17" s="228" t="n">
        <f aca="false">SUM(Q15*Q16)</f>
        <v>0</v>
      </c>
      <c r="R17" s="229" t="n">
        <f aca="false">SUM(L17:Q17)</f>
        <v>0</v>
      </c>
      <c r="S17" s="0"/>
      <c r="T17" s="0"/>
      <c r="U17" s="87"/>
      <c r="V17" s="204" t="s">
        <v>380</v>
      </c>
      <c r="W17" s="87" t="n">
        <v>0</v>
      </c>
      <c r="X17" s="87" t="n">
        <v>0</v>
      </c>
      <c r="Y17" s="87" t="n">
        <f aca="false">(X17-W17)/1000000</f>
        <v>0</v>
      </c>
      <c r="Z17" s="87"/>
      <c r="AA17" s="118"/>
      <c r="AB17" s="87"/>
      <c r="AC17" s="87"/>
      <c r="AD17" s="87"/>
      <c r="AE17" s="87"/>
      <c r="AF17" s="87"/>
      <c r="AG17" s="87"/>
      <c r="AH17" s="87"/>
      <c r="AI17" s="87"/>
      <c r="AJ17" s="87"/>
      <c r="AK17" s="87"/>
    </row>
    <row r="18" customFormat="false" ht="12.75" hidden="false" customHeight="true" outlineLevel="0" collapsed="false">
      <c r="E18" s="218"/>
      <c r="I18" s="223"/>
      <c r="J18" s="223"/>
      <c r="K18" s="209" t="s">
        <v>381</v>
      </c>
      <c r="L18" s="87"/>
      <c r="M18" s="87"/>
      <c r="N18" s="87"/>
      <c r="O18" s="87"/>
      <c r="P18" s="87"/>
      <c r="Q18" s="72"/>
      <c r="R18" s="118"/>
      <c r="S18" s="215"/>
      <c r="T18" s="215"/>
      <c r="U18" s="87"/>
      <c r="V18" s="204" t="s">
        <v>382</v>
      </c>
      <c r="W18" s="87" t="n">
        <f aca="false">W16+W17</f>
        <v>0</v>
      </c>
      <c r="X18" s="87" t="n">
        <f aca="false">X16+X17</f>
        <v>0</v>
      </c>
      <c r="Y18" s="87" t="n">
        <f aca="false">Y16+Y17</f>
        <v>0</v>
      </c>
      <c r="Z18" s="87"/>
      <c r="AA18" s="118"/>
      <c r="AB18" s="87"/>
      <c r="AC18" s="87"/>
      <c r="AD18" s="87"/>
      <c r="AE18" s="87"/>
      <c r="AF18" s="87"/>
      <c r="AG18" s="87"/>
      <c r="AH18" s="87"/>
      <c r="AI18" s="87"/>
      <c r="AJ18" s="87"/>
      <c r="AK18" s="87"/>
    </row>
    <row r="19" customFormat="false" ht="12.75" hidden="false" customHeight="true" outlineLevel="0" collapsed="false">
      <c r="A19" s="142" t="s">
        <v>186</v>
      </c>
      <c r="E19" s="230" t="n">
        <f aca="false">SUM(E9:E16)</f>
        <v>424774.657</v>
      </c>
      <c r="I19" s="87"/>
      <c r="J19" s="87"/>
      <c r="K19" s="204" t="s">
        <v>353</v>
      </c>
      <c r="L19" s="150" t="n">
        <v>0</v>
      </c>
      <c r="M19" s="150" t="n">
        <v>0</v>
      </c>
      <c r="N19" s="150" t="n">
        <v>0</v>
      </c>
      <c r="O19" s="150" t="n">
        <v>0</v>
      </c>
      <c r="P19" s="150" t="n">
        <v>0</v>
      </c>
      <c r="Q19" s="150" t="n">
        <v>0</v>
      </c>
      <c r="R19" s="214" t="n">
        <f aca="false">SUM(L19:Q19)</f>
        <v>0</v>
      </c>
      <c r="S19" s="215" t="n">
        <f aca="false">IF(R19&gt;=0,R19/1000000,0)</f>
        <v>0</v>
      </c>
      <c r="T19" s="215" t="n">
        <f aca="false">IF(R19&gt;=0,0,R19/1000000)</f>
        <v>0</v>
      </c>
      <c r="U19" s="87"/>
      <c r="V19" s="204"/>
      <c r="W19" s="87"/>
      <c r="X19" s="87"/>
      <c r="Y19" s="87"/>
      <c r="Z19" s="87"/>
      <c r="AA19" s="118"/>
      <c r="AB19" s="87"/>
      <c r="AC19" s="87"/>
      <c r="AD19" s="87"/>
      <c r="AE19" s="87"/>
      <c r="AF19" s="87"/>
      <c r="AG19" s="87"/>
      <c r="AH19" s="87"/>
      <c r="AI19" s="150"/>
      <c r="AJ19" s="87"/>
      <c r="AK19" s="87"/>
    </row>
    <row r="20" customFormat="false" ht="12.75" hidden="false" customHeight="true" outlineLevel="0" collapsed="false">
      <c r="I20" s="87"/>
      <c r="J20" s="87"/>
      <c r="K20" s="204" t="s">
        <v>355</v>
      </c>
      <c r="L20" s="150" t="n">
        <v>0</v>
      </c>
      <c r="M20" s="150" t="n">
        <v>0</v>
      </c>
      <c r="N20" s="150" t="n">
        <v>0</v>
      </c>
      <c r="O20" s="150" t="n">
        <v>0</v>
      </c>
      <c r="P20" s="150" t="n">
        <v>0</v>
      </c>
      <c r="Q20" s="150" t="n">
        <v>0</v>
      </c>
      <c r="R20" s="214" t="n">
        <f aca="false">SUM(L20:Q20)</f>
        <v>0</v>
      </c>
      <c r="S20" s="215" t="n">
        <f aca="false">IF(R20&gt;=0,R20/1000000,0)</f>
        <v>0</v>
      </c>
      <c r="T20" s="215" t="n">
        <f aca="false">IF(R20&gt;=0,0,R20/1000000)</f>
        <v>0</v>
      </c>
      <c r="U20" s="87"/>
      <c r="V20" s="204" t="s">
        <v>383</v>
      </c>
      <c r="W20" s="87"/>
      <c r="X20" s="87"/>
      <c r="Y20" s="87"/>
      <c r="Z20" s="87" t="n">
        <f aca="false">SUM(E19)</f>
        <v>424774.657</v>
      </c>
      <c r="AA20" s="118"/>
      <c r="AB20" s="87"/>
      <c r="AC20" s="87"/>
      <c r="AD20" s="87"/>
      <c r="AE20" s="87"/>
      <c r="AF20" s="87"/>
      <c r="AG20" s="87"/>
      <c r="AH20" s="87"/>
      <c r="AI20" s="150"/>
      <c r="AJ20" s="87"/>
      <c r="AK20" s="87"/>
    </row>
    <row r="21" customFormat="false" ht="12.75" hidden="false" customHeight="true" outlineLevel="0" collapsed="false">
      <c r="A21" s="205" t="s">
        <v>384</v>
      </c>
      <c r="I21" s="87"/>
      <c r="J21" s="87"/>
      <c r="K21" s="204" t="s">
        <v>359</v>
      </c>
      <c r="L21" s="150" t="n">
        <v>0</v>
      </c>
      <c r="M21" s="150" t="n">
        <v>0</v>
      </c>
      <c r="N21" s="150" t="n">
        <v>0</v>
      </c>
      <c r="O21" s="150" t="n">
        <v>0</v>
      </c>
      <c r="P21" s="150" t="n">
        <v>0</v>
      </c>
      <c r="Q21" s="150" t="n">
        <v>0</v>
      </c>
      <c r="R21" s="214" t="n">
        <f aca="false">SUM(L21:Q21)</f>
        <v>0</v>
      </c>
      <c r="S21" s="215" t="n">
        <f aca="false">IF(R21&gt;=0,R21/1000000,0)</f>
        <v>0</v>
      </c>
      <c r="T21" s="215" t="n">
        <f aca="false">IF(R21&gt;=0,0,R21/1000000)</f>
        <v>0</v>
      </c>
      <c r="U21" s="72"/>
      <c r="V21" s="231"/>
      <c r="W21" s="232"/>
      <c r="X21" s="232"/>
      <c r="Y21" s="232"/>
      <c r="Z21" s="232"/>
      <c r="AA21" s="233"/>
      <c r="AB21" s="72"/>
      <c r="AC21" s="72"/>
      <c r="AD21" s="72"/>
      <c r="AE21" s="72"/>
      <c r="AF21" s="72"/>
      <c r="AG21" s="72"/>
      <c r="AH21" s="72"/>
      <c r="AI21" s="9"/>
      <c r="AJ21" s="87"/>
      <c r="AK21" s="87"/>
    </row>
    <row r="22" customFormat="false" ht="12.75" hidden="false" customHeight="true" outlineLevel="0" collapsed="false">
      <c r="A22" s="140" t="s">
        <v>385</v>
      </c>
      <c r="E22" s="234" t="n">
        <v>0</v>
      </c>
      <c r="F22" s="8" t="s">
        <v>351</v>
      </c>
      <c r="G22" s="87"/>
      <c r="I22" s="87"/>
      <c r="J22" s="87"/>
      <c r="K22" s="204" t="s">
        <v>363</v>
      </c>
      <c r="L22" s="150" t="n">
        <v>0</v>
      </c>
      <c r="M22" s="150" t="n">
        <v>0</v>
      </c>
      <c r="N22" s="150" t="n">
        <v>0</v>
      </c>
      <c r="O22" s="150" t="n">
        <v>0</v>
      </c>
      <c r="P22" s="150" t="n">
        <v>0</v>
      </c>
      <c r="Q22" s="150" t="n">
        <v>0</v>
      </c>
      <c r="R22" s="214" t="n">
        <f aca="false">SUM(L22:Q22)</f>
        <v>0</v>
      </c>
      <c r="S22" s="215" t="n">
        <f aca="false">IF(R22&gt;=0,R22/1000000,0)</f>
        <v>0</v>
      </c>
      <c r="T22" s="215" t="n">
        <f aca="false">IF(R22&gt;=0,0,R22/1000000)</f>
        <v>0</v>
      </c>
      <c r="U22" s="87"/>
      <c r="V22" s="87"/>
      <c r="W22" s="87"/>
      <c r="X22" s="87"/>
      <c r="Y22" s="87"/>
      <c r="Z22" s="87"/>
      <c r="AA22" s="87"/>
      <c r="AB22" s="87"/>
      <c r="AC22" s="87"/>
      <c r="AD22" s="87"/>
      <c r="AE22" s="87"/>
      <c r="AF22" s="87"/>
      <c r="AG22" s="87"/>
      <c r="AH22" s="87"/>
      <c r="AI22" s="9"/>
      <c r="AJ22" s="87"/>
      <c r="AK22" s="87"/>
    </row>
    <row r="23" customFormat="false" ht="12.75" hidden="false" customHeight="true" outlineLevel="0" collapsed="false">
      <c r="A23" s="140" t="s">
        <v>386</v>
      </c>
      <c r="E23" s="243" t="n">
        <f aca="false">B63</f>
        <v>0</v>
      </c>
      <c r="F23" s="8" t="s">
        <v>351</v>
      </c>
      <c r="G23" s="87"/>
      <c r="I23" s="87"/>
      <c r="J23" s="87"/>
      <c r="K23" s="204"/>
      <c r="L23" s="87"/>
      <c r="M23" s="87"/>
      <c r="N23" s="87"/>
      <c r="O23" s="87"/>
      <c r="P23" s="87"/>
      <c r="Q23" s="87"/>
      <c r="R23" s="118"/>
      <c r="S23" s="217"/>
      <c r="T23" s="217"/>
      <c r="U23" s="87"/>
      <c r="V23" s="87"/>
      <c r="W23" s="87"/>
      <c r="X23" s="87"/>
      <c r="Y23" s="87"/>
      <c r="Z23" s="87"/>
      <c r="AA23" s="87"/>
      <c r="AB23" s="87"/>
      <c r="AC23" s="87"/>
      <c r="AD23" s="87"/>
      <c r="AE23" s="87"/>
      <c r="AF23" s="87"/>
      <c r="AG23" s="87"/>
      <c r="AH23" s="87"/>
      <c r="AI23" s="9"/>
      <c r="AJ23" s="87"/>
      <c r="AK23" s="87"/>
    </row>
    <row r="24" customFormat="false" ht="12.75" hidden="false" customHeight="true" outlineLevel="0" collapsed="false">
      <c r="A24" s="140" t="s">
        <v>387</v>
      </c>
      <c r="E24" s="438" t="n">
        <f aca="false">E22+E23</f>
        <v>0</v>
      </c>
      <c r="F24" s="140" t="s">
        <v>368</v>
      </c>
      <c r="I24" s="87"/>
      <c r="J24" s="87"/>
      <c r="K24" s="204" t="s">
        <v>370</v>
      </c>
      <c r="L24" s="219" t="n">
        <f aca="false">SUM(L19:L23)/1000000</f>
        <v>0</v>
      </c>
      <c r="M24" s="219" t="n">
        <f aca="false">SUM(M19:M23)/1000000</f>
        <v>0</v>
      </c>
      <c r="N24" s="219" t="n">
        <f aca="false">SUM(N19:N23)/1000000</f>
        <v>0</v>
      </c>
      <c r="O24" s="219" t="n">
        <f aca="false">SUM(O19:O23)/1000000</f>
        <v>0</v>
      </c>
      <c r="P24" s="219" t="n">
        <f aca="false">SUM(P19:P23)/1000000</f>
        <v>0</v>
      </c>
      <c r="Q24" s="219" t="n">
        <f aca="false">SUM(Q19:Q23)/1000000</f>
        <v>0</v>
      </c>
      <c r="R24" s="220" t="n">
        <f aca="false">SUM(R19:R22)/1000000</f>
        <v>0</v>
      </c>
      <c r="S24" s="219" t="n">
        <f aca="false">SUM(S19:S23)</f>
        <v>0</v>
      </c>
      <c r="T24" s="219" t="n">
        <f aca="false">SUM(T19:T23)</f>
        <v>0</v>
      </c>
      <c r="U24" s="72"/>
      <c r="V24" s="72"/>
      <c r="W24" s="72"/>
      <c r="X24" s="72"/>
      <c r="Y24" s="72"/>
      <c r="Z24" s="72"/>
      <c r="AA24" s="72"/>
      <c r="AB24" s="72"/>
      <c r="AC24" s="72"/>
      <c r="AD24" s="72"/>
      <c r="AE24" s="72"/>
      <c r="AF24" s="72"/>
      <c r="AG24" s="72"/>
      <c r="AH24" s="72"/>
      <c r="AI24" s="9"/>
      <c r="AJ24" s="87"/>
      <c r="AK24" s="87"/>
    </row>
    <row r="25" customFormat="false" ht="12.75" hidden="false" customHeight="true" outlineLevel="0" collapsed="false">
      <c r="A25" s="140" t="s">
        <v>388</v>
      </c>
      <c r="E25" s="218" t="n">
        <f aca="false">-M214</f>
        <v>-0</v>
      </c>
      <c r="I25" s="87"/>
      <c r="J25" s="87"/>
      <c r="K25" s="231"/>
      <c r="L25" s="232"/>
      <c r="M25" s="232"/>
      <c r="N25" s="232"/>
      <c r="O25" s="232"/>
      <c r="P25" s="232"/>
      <c r="Q25" s="232"/>
      <c r="R25" s="233"/>
      <c r="S25" s="72"/>
      <c r="T25" s="72"/>
      <c r="U25" s="87"/>
      <c r="V25" s="87"/>
      <c r="W25" s="87"/>
      <c r="X25" s="87"/>
      <c r="Y25" s="87"/>
      <c r="Z25" s="87"/>
      <c r="AA25" s="87"/>
      <c r="AB25" s="87"/>
      <c r="AC25" s="87"/>
      <c r="AD25" s="87"/>
      <c r="AE25" s="87"/>
      <c r="AF25" s="87"/>
      <c r="AG25" s="87"/>
      <c r="AH25" s="87"/>
      <c r="AI25" s="9"/>
      <c r="AJ25" s="87"/>
      <c r="AK25" s="87"/>
    </row>
    <row r="26" customFormat="false" ht="12.75" hidden="false" customHeight="true" outlineLevel="0" collapsed="false">
      <c r="A26" s="142" t="s">
        <v>389</v>
      </c>
      <c r="E26" s="236" t="n">
        <f aca="false">E24+E25</f>
        <v>0</v>
      </c>
      <c r="I26" s="87"/>
      <c r="J26" s="87"/>
      <c r="K26" s="8"/>
      <c r="L26" s="8"/>
      <c r="M26" s="8"/>
      <c r="N26" s="8"/>
      <c r="O26" s="8"/>
      <c r="P26" s="8"/>
      <c r="Q26" s="8"/>
      <c r="R26" s="8"/>
      <c r="S26" s="87"/>
      <c r="T26" s="87"/>
      <c r="U26" s="87"/>
      <c r="V26" s="87"/>
      <c r="W26" s="87"/>
      <c r="X26" s="87"/>
      <c r="Y26" s="87"/>
      <c r="Z26" s="87"/>
      <c r="AA26" s="87"/>
      <c r="AB26" s="87"/>
      <c r="AC26" s="87"/>
      <c r="AD26" s="87"/>
      <c r="AE26" s="87"/>
      <c r="AF26" s="87"/>
      <c r="AG26" s="87"/>
      <c r="AH26" s="87"/>
      <c r="AI26" s="9"/>
      <c r="AJ26" s="87"/>
      <c r="AK26" s="87"/>
    </row>
    <row r="27" customFormat="false" ht="12.75" hidden="false" customHeight="true" outlineLevel="0" collapsed="false">
      <c r="G27" s="87"/>
      <c r="I27" s="87"/>
      <c r="J27" s="87"/>
      <c r="K27" s="237"/>
      <c r="L27" s="196"/>
      <c r="M27" s="196"/>
      <c r="N27" s="196"/>
      <c r="O27" s="196"/>
      <c r="P27" s="196"/>
      <c r="Q27" s="238"/>
      <c r="R27" s="239"/>
      <c r="S27" s="87"/>
      <c r="T27" s="87"/>
      <c r="U27" s="87"/>
      <c r="V27" s="87"/>
      <c r="W27" s="87"/>
      <c r="X27" s="87"/>
      <c r="Y27" s="87"/>
      <c r="Z27" s="87"/>
      <c r="AA27" s="87"/>
      <c r="AB27" s="87"/>
      <c r="AC27" s="87"/>
      <c r="AD27" s="87"/>
      <c r="AE27" s="87"/>
      <c r="AF27" s="87"/>
      <c r="AG27" s="87"/>
      <c r="AH27" s="87"/>
      <c r="AI27" s="87"/>
      <c r="AJ27" s="87"/>
      <c r="AK27" s="87"/>
    </row>
    <row r="28" customFormat="false" ht="12.75" hidden="false" customHeight="true" outlineLevel="0" collapsed="false">
      <c r="A28" s="205" t="s">
        <v>390</v>
      </c>
      <c r="E28" s="87"/>
      <c r="I28" s="87"/>
      <c r="J28" s="87"/>
      <c r="K28" s="240" t="s">
        <v>391</v>
      </c>
      <c r="L28" s="240"/>
      <c r="M28" s="241" t="s">
        <v>392</v>
      </c>
      <c r="N28" s="241" t="s">
        <v>393</v>
      </c>
      <c r="O28" s="87"/>
      <c r="P28" s="87"/>
      <c r="Q28" s="87"/>
      <c r="R28" s="118"/>
      <c r="S28" s="87"/>
      <c r="T28" s="87"/>
      <c r="U28" s="87"/>
      <c r="V28" s="87"/>
      <c r="W28" s="87"/>
      <c r="X28" s="87"/>
      <c r="Y28" s="87"/>
      <c r="Z28" s="87"/>
      <c r="AA28" s="87"/>
      <c r="AB28" s="87"/>
      <c r="AC28" s="87"/>
      <c r="AD28" s="87"/>
      <c r="AE28" s="87"/>
      <c r="AF28" s="87"/>
      <c r="AG28" s="87"/>
      <c r="AH28" s="87"/>
      <c r="AI28" s="87"/>
      <c r="AJ28" s="87"/>
      <c r="AK28" s="87"/>
    </row>
    <row r="29" customFormat="false" ht="12.75" hidden="false" customHeight="true" outlineLevel="0" collapsed="false">
      <c r="A29" s="140" t="s">
        <v>394</v>
      </c>
      <c r="E29" s="234" t="n">
        <v>8375483.5157</v>
      </c>
      <c r="F29" s="140" t="s">
        <v>395</v>
      </c>
      <c r="I29" s="87"/>
      <c r="J29" s="87"/>
      <c r="K29" s="204" t="s">
        <v>381</v>
      </c>
      <c r="L29" s="87"/>
      <c r="M29" s="87"/>
      <c r="N29" s="87"/>
      <c r="O29" s="87"/>
      <c r="P29" s="87"/>
      <c r="Q29" s="72"/>
      <c r="R29" s="242"/>
      <c r="S29" s="87"/>
      <c r="T29" s="87"/>
      <c r="U29" s="87"/>
      <c r="V29" s="87"/>
      <c r="W29" s="87"/>
      <c r="X29" s="87"/>
      <c r="Y29" s="87"/>
      <c r="Z29" s="87"/>
      <c r="AA29" s="87"/>
      <c r="AB29" s="87"/>
      <c r="AC29" s="87"/>
      <c r="AD29" s="87"/>
      <c r="AE29" s="87"/>
      <c r="AF29" s="87"/>
      <c r="AG29" s="87"/>
      <c r="AH29" s="87"/>
      <c r="AI29" s="87"/>
      <c r="AJ29" s="87"/>
      <c r="AK29" s="87"/>
    </row>
    <row r="30" customFormat="false" ht="12.75" hidden="false" customHeight="true" outlineLevel="0" collapsed="false">
      <c r="A30" s="140" t="s">
        <v>396</v>
      </c>
      <c r="E30" s="243" t="n">
        <f aca="false">B61</f>
        <v>0</v>
      </c>
      <c r="F30" s="140" t="s">
        <v>397</v>
      </c>
      <c r="I30" s="87"/>
      <c r="J30" s="87"/>
      <c r="K30" s="204" t="s">
        <v>398</v>
      </c>
      <c r="L30" s="87"/>
      <c r="M30" s="150" t="n">
        <v>1493531</v>
      </c>
      <c r="N30" s="150"/>
      <c r="O30" s="87" t="s">
        <v>395</v>
      </c>
      <c r="P30" s="87"/>
      <c r="Q30" s="87"/>
      <c r="R30" s="118"/>
      <c r="S30" s="87"/>
      <c r="T30" s="87"/>
      <c r="U30" s="87"/>
      <c r="V30" s="87"/>
      <c r="W30" s="87"/>
      <c r="X30" s="87"/>
      <c r="Y30" s="87"/>
      <c r="Z30" s="87"/>
      <c r="AA30" s="87"/>
      <c r="AB30" s="87"/>
      <c r="AC30" s="87"/>
      <c r="AD30" s="87"/>
      <c r="AE30" s="87"/>
      <c r="AF30" s="87"/>
      <c r="AG30" s="87"/>
      <c r="AH30" s="87"/>
      <c r="AI30" s="87"/>
      <c r="AJ30" s="87"/>
      <c r="AK30" s="87"/>
    </row>
    <row r="31" customFormat="false" ht="12.75" hidden="false" customHeight="true" outlineLevel="0" collapsed="false">
      <c r="A31" s="140" t="s">
        <v>399</v>
      </c>
      <c r="E31" s="218" t="n">
        <f aca="false">B102</f>
        <v>0</v>
      </c>
      <c r="F31" s="140" t="s">
        <v>397</v>
      </c>
      <c r="I31" s="87"/>
      <c r="J31" s="87"/>
      <c r="K31" s="204" t="s">
        <v>400</v>
      </c>
      <c r="L31" s="87"/>
      <c r="M31" s="150" t="n">
        <v>0</v>
      </c>
      <c r="N31" s="9" t="n">
        <f aca="false">M31</f>
        <v>0</v>
      </c>
      <c r="O31" s="87" t="s">
        <v>395</v>
      </c>
      <c r="P31" s="87"/>
      <c r="Q31" s="87"/>
      <c r="R31" s="118"/>
      <c r="S31" s="87"/>
      <c r="T31" s="87"/>
      <c r="U31" s="87"/>
      <c r="V31" s="87"/>
      <c r="W31" s="87"/>
      <c r="X31" s="87"/>
      <c r="Y31" s="87"/>
      <c r="Z31" s="87"/>
      <c r="AA31" s="87"/>
      <c r="AB31" s="87"/>
      <c r="AC31" s="87"/>
      <c r="AD31" s="87"/>
      <c r="AE31" s="87"/>
      <c r="AF31" s="87"/>
      <c r="AG31" s="87"/>
      <c r="AH31" s="87"/>
      <c r="AI31" s="72"/>
      <c r="AJ31" s="87"/>
      <c r="AK31" s="87"/>
    </row>
    <row r="32" customFormat="false" ht="12.75" hidden="false" customHeight="true" outlineLevel="0" collapsed="false">
      <c r="A32" s="140" t="s">
        <v>401</v>
      </c>
      <c r="E32" s="243" t="n">
        <f aca="false">B118</f>
        <v>0</v>
      </c>
      <c r="F32" s="140" t="s">
        <v>397</v>
      </c>
      <c r="K32" s="204" t="s">
        <v>402</v>
      </c>
      <c r="L32" s="87"/>
      <c r="M32" s="150" t="n">
        <v>8375483.5157</v>
      </c>
      <c r="N32" s="9"/>
      <c r="O32" s="87" t="s">
        <v>395</v>
      </c>
      <c r="P32" s="87"/>
      <c r="Q32" s="87"/>
      <c r="R32" s="118"/>
      <c r="AI32" s="8"/>
    </row>
    <row r="33" customFormat="false" ht="12.75" hidden="false" customHeight="true" outlineLevel="0" collapsed="false">
      <c r="A33" s="140" t="s">
        <v>403</v>
      </c>
      <c r="E33" s="218" t="n">
        <f aca="false">+B67</f>
        <v>0</v>
      </c>
      <c r="F33" s="140" t="s">
        <v>397</v>
      </c>
      <c r="K33" s="204"/>
      <c r="L33" s="72"/>
      <c r="M33" s="9"/>
      <c r="N33" s="9"/>
      <c r="O33" s="87"/>
      <c r="P33" s="87"/>
      <c r="Q33" s="87"/>
      <c r="R33" s="118"/>
    </row>
    <row r="34" customFormat="false" ht="12.75" hidden="false" customHeight="true" outlineLevel="0" collapsed="false">
      <c r="A34" s="140" t="s">
        <v>404</v>
      </c>
      <c r="E34" s="218" t="n">
        <f aca="false">SUM(G34:G35)</f>
        <v>-291.403</v>
      </c>
      <c r="F34" s="140" t="s">
        <v>397</v>
      </c>
      <c r="G34" s="244" t="n">
        <f aca="false">-B69</f>
        <v>-0</v>
      </c>
      <c r="H34" s="140" t="s">
        <v>405</v>
      </c>
      <c r="K34" s="204" t="s">
        <v>406</v>
      </c>
      <c r="L34" s="87"/>
      <c r="M34" s="9" t="n">
        <f aca="false">B76</f>
        <v>-1069047.746</v>
      </c>
      <c r="N34" s="9" t="n">
        <f aca="false">B63</f>
        <v>0</v>
      </c>
      <c r="O34" s="87" t="s">
        <v>407</v>
      </c>
      <c r="P34" s="87"/>
      <c r="Q34" s="87"/>
      <c r="R34" s="118"/>
    </row>
    <row r="35" customFormat="false" ht="12.75" hidden="false" customHeight="true" outlineLevel="0" collapsed="false">
      <c r="A35" s="140" t="s">
        <v>408</v>
      </c>
      <c r="E35" s="218" t="n">
        <f aca="false">F238</f>
        <v>0</v>
      </c>
      <c r="F35" s="140" t="s">
        <v>397</v>
      </c>
      <c r="G35" s="245" t="n">
        <f aca="false">SUM(B58+B59)*-1</f>
        <v>-291.403</v>
      </c>
      <c r="H35" s="140" t="s">
        <v>409</v>
      </c>
      <c r="K35" s="204"/>
      <c r="L35" s="87"/>
      <c r="M35" s="9"/>
      <c r="N35" s="9"/>
      <c r="O35" s="87"/>
      <c r="P35" s="87"/>
      <c r="Q35" s="87"/>
      <c r="R35" s="118"/>
    </row>
    <row r="36" customFormat="false" ht="12.75" hidden="false" customHeight="true" outlineLevel="0" collapsed="false">
      <c r="A36" s="142" t="s">
        <v>410</v>
      </c>
      <c r="E36" s="230" t="n">
        <f aca="false">SUM(E29:E35)</f>
        <v>8375192.1127</v>
      </c>
      <c r="K36" s="204" t="s">
        <v>268</v>
      </c>
      <c r="L36" s="72"/>
      <c r="M36" s="9" t="n">
        <f aca="false">SUM(M30:M34)</f>
        <v>8799966.7697</v>
      </c>
      <c r="N36" s="9" t="n">
        <f aca="false">SUM(N30:N34)</f>
        <v>0</v>
      </c>
      <c r="O36" s="87"/>
      <c r="P36" s="87"/>
      <c r="Q36" s="87"/>
      <c r="R36" s="118"/>
    </row>
    <row r="37" customFormat="false" ht="12.75" hidden="false" customHeight="true" outlineLevel="0" collapsed="false">
      <c r="K37" s="246"/>
      <c r="L37" s="72"/>
      <c r="M37" s="72"/>
      <c r="N37" s="72"/>
      <c r="O37" s="87"/>
      <c r="P37" s="87"/>
      <c r="Q37" s="87"/>
      <c r="R37" s="118"/>
    </row>
    <row r="38" customFormat="false" ht="12.75" hidden="false" customHeight="true" outlineLevel="0" collapsed="false">
      <c r="A38" s="205" t="s">
        <v>411</v>
      </c>
      <c r="C38" s="150"/>
      <c r="E38" s="230" t="n">
        <f aca="false">+E36+E26+E19</f>
        <v>8799966.7697</v>
      </c>
      <c r="K38" s="204"/>
      <c r="L38" s="247" t="s">
        <v>412</v>
      </c>
      <c r="M38" s="64" t="n">
        <f aca="false">M36-E38</f>
        <v>0</v>
      </c>
      <c r="N38" s="64" t="n">
        <f aca="false">+N36-E26</f>
        <v>0</v>
      </c>
      <c r="O38" s="87"/>
      <c r="P38" s="87"/>
      <c r="Q38" s="87"/>
      <c r="R38" s="118"/>
      <c r="AN38" s="8"/>
      <c r="AO38" s="8"/>
      <c r="AP38" s="8"/>
      <c r="AQ38" s="8"/>
      <c r="AR38" s="8"/>
      <c r="AS38" s="8"/>
    </row>
    <row r="39" customFormat="false" ht="12.75" hidden="false" customHeight="true" outlineLevel="0" collapsed="false">
      <c r="K39" s="248"/>
      <c r="L39" s="249"/>
      <c r="M39" s="249"/>
      <c r="N39" s="250"/>
      <c r="O39" s="249"/>
      <c r="P39" s="249"/>
      <c r="Q39" s="249"/>
      <c r="R39" s="251"/>
      <c r="AJ39" s="8"/>
      <c r="AK39" s="8"/>
      <c r="AN39" s="8"/>
      <c r="AO39" s="8"/>
      <c r="AP39" s="8"/>
      <c r="AQ39" s="8"/>
      <c r="AR39" s="8"/>
      <c r="AS39" s="8"/>
    </row>
    <row r="40" customFormat="false" ht="12.75" hidden="false" customHeight="true" outlineLevel="0" collapsed="false">
      <c r="K40" s="87"/>
      <c r="L40" s="87"/>
      <c r="M40" s="87"/>
      <c r="N40" s="87"/>
      <c r="O40" s="87"/>
      <c r="P40" s="87"/>
      <c r="AJ40" s="8"/>
      <c r="AK40" s="8"/>
      <c r="AN40" s="8"/>
      <c r="AO40" s="8"/>
      <c r="AP40" s="8"/>
      <c r="AQ40" s="8"/>
      <c r="AR40" s="8"/>
      <c r="AS40" s="8"/>
    </row>
    <row r="41" customFormat="false" ht="12.75" hidden="false" customHeight="true" outlineLevel="0" collapsed="false">
      <c r="A41" s="252" t="s">
        <v>413</v>
      </c>
      <c r="B41" s="252"/>
      <c r="K41" s="8"/>
      <c r="L41" s="8"/>
      <c r="M41" s="10"/>
      <c r="N41" s="8"/>
      <c r="O41" s="8"/>
      <c r="P41" s="8"/>
      <c r="X41" s="87"/>
      <c r="Y41" s="253"/>
      <c r="Z41" s="253"/>
      <c r="AA41" s="253"/>
      <c r="AB41" s="253"/>
      <c r="AJ41" s="8"/>
      <c r="AK41" s="8"/>
      <c r="AN41" s="8"/>
      <c r="AO41" s="8"/>
      <c r="AP41" s="8"/>
      <c r="AQ41" s="8"/>
      <c r="AR41" s="8"/>
      <c r="AS41" s="8"/>
    </row>
    <row r="42" customFormat="false" ht="12.75" hidden="false" customHeight="true" outlineLevel="0" collapsed="false">
      <c r="B42" s="8"/>
      <c r="AI42" s="254" t="s">
        <v>246</v>
      </c>
      <c r="AJ42" s="254"/>
      <c r="AK42" s="8"/>
      <c r="AN42" s="8"/>
      <c r="AO42" s="8"/>
      <c r="AP42" s="8"/>
      <c r="AQ42" s="8"/>
      <c r="AR42" s="8"/>
      <c r="AS42" s="8"/>
    </row>
    <row r="43" customFormat="false" ht="12.75" hidden="false" customHeight="true" outlineLevel="0" collapsed="false">
      <c r="A43" s="255"/>
      <c r="B43" s="256" t="s">
        <v>414</v>
      </c>
      <c r="C43" s="257" t="n">
        <f aca="false">SUM(C47:C71)-C61-C68-C69</f>
        <v>0</v>
      </c>
      <c r="D43" s="257" t="n">
        <f aca="false">SUM(D47:D71)-D61-D68-D69</f>
        <v>586524.5828</v>
      </c>
      <c r="E43" s="257" t="n">
        <f aca="false">SUM(E47:E71)-G61-G68-G69</f>
        <v>-1040034.1354</v>
      </c>
      <c r="F43" s="257" t="n">
        <f aca="false">SUM(F47:F71)-F61-F68-F69</f>
        <v>129136.903</v>
      </c>
      <c r="G43" s="257" t="n">
        <f aca="false">SUM(G47:G71)-I61-I68-I69</f>
        <v>-451241.5013</v>
      </c>
      <c r="H43" s="257" t="n">
        <f aca="false">SUM(H71)-L61-L68-L69</f>
        <v>0</v>
      </c>
      <c r="I43" s="257" t="n">
        <f aca="false">SUM(I48:I71)-M61-M68-M69</f>
        <v>0</v>
      </c>
      <c r="J43" s="257" t="n">
        <f aca="false">SUM(J48:J71)-N61-N68-N69</f>
        <v>0</v>
      </c>
      <c r="K43" s="257" t="n">
        <f aca="false">SUM(K48:K71)-O61-O68-O69</f>
        <v>-79952.4529</v>
      </c>
      <c r="L43" s="257" t="n">
        <f aca="false">SUM(L48:L71)-P61-P68-P69</f>
        <v>-241319.229</v>
      </c>
      <c r="M43" s="257" t="n">
        <f aca="false">SUM(M48:M71)-Q61-Q68-Q69</f>
        <v>-527949.6183</v>
      </c>
      <c r="N43" s="257" t="n">
        <f aca="false">SUM(N48:N71)-R61-R68-R69</f>
        <v>-59496.9919</v>
      </c>
      <c r="O43" s="257" t="n">
        <f aca="false">SUM(O48:O71)-S61-S68-S69</f>
        <v>0</v>
      </c>
      <c r="P43" s="257" t="n">
        <f aca="false">SUM(P48:P71)-T61-T68-T69</f>
        <v>0</v>
      </c>
      <c r="Q43" s="257" t="n">
        <f aca="false">SUM(Q47:Q71)-Q61-Q68-Q69</f>
        <v>0</v>
      </c>
      <c r="R43" s="257" t="n">
        <f aca="false">SUM(R47:R71)-R61-R68-R69</f>
        <v>-209936.9226</v>
      </c>
      <c r="S43" s="257" t="n">
        <f aca="false">SUM(S47:S71)-S61-S68-S69</f>
        <v>215042.5726</v>
      </c>
      <c r="T43" s="257" t="n">
        <f aca="false">SUM(T47:T71)-T61-T68-T69</f>
        <v>261186.5374</v>
      </c>
      <c r="U43" s="257" t="n">
        <f aca="false">SUM(U47:U71)-U61-U68-U69</f>
        <v>196006.924</v>
      </c>
      <c r="V43" s="257" t="n">
        <f aca="false">SUM(V47:V71)-V61-V68-V69</f>
        <v>58593.4195</v>
      </c>
      <c r="W43" s="257" t="n">
        <f aca="false">SUM(W47:W71)-Z61-W68-W69</f>
        <v>0</v>
      </c>
      <c r="X43" s="257" t="n">
        <f aca="false">SUM(X47:X71)-X61-X68-X69</f>
        <v>0</v>
      </c>
      <c r="Y43" s="257" t="n">
        <f aca="false">SUM(Y47:Y71)-Y61-Y68-Y69</f>
        <v>-41669.212</v>
      </c>
      <c r="Z43" s="257" t="n">
        <f aca="false">SUM(Z47:Z71)-AB61-AB68-AB69</f>
        <v>-49820.2554</v>
      </c>
      <c r="AA43" s="257" t="n">
        <f aca="false">SUM(AA47:AA71)-AC61-AC68-AC69</f>
        <v>0</v>
      </c>
      <c r="AB43" s="257" t="n">
        <f aca="false">SUM(AB47:AB71)-AB61-AB68-AB69</f>
        <v>0</v>
      </c>
      <c r="AC43" s="257" t="n">
        <f aca="false">SUM(AC47:AC71)-AC61-AC68-AC69</f>
        <v>0</v>
      </c>
      <c r="AD43" s="257" t="n">
        <f aca="false">SUM(AD47:AD71)-AD61-AD68-AD69</f>
        <v>0</v>
      </c>
      <c r="AE43" s="257" t="n">
        <f aca="false">SUM(AE47:AE71)-AE61-AE68-AE69</f>
        <v>0</v>
      </c>
      <c r="AF43" s="257" t="n">
        <f aca="false">SUM(AF47:AF71)-AF61-AF68-AF69</f>
        <v>0</v>
      </c>
      <c r="AG43" s="257" t="n">
        <f aca="false">SUM(AG47:AG71)-AG61-AG68-AG69</f>
        <v>0</v>
      </c>
      <c r="AH43" s="8"/>
      <c r="AI43" s="258" t="s">
        <v>415</v>
      </c>
      <c r="AJ43" s="259" t="s">
        <v>416</v>
      </c>
      <c r="AK43" s="8"/>
      <c r="AL43" s="22"/>
      <c r="AN43" s="8"/>
      <c r="AO43" s="8"/>
      <c r="AP43" s="8"/>
      <c r="AQ43" s="8"/>
      <c r="AR43" s="8"/>
      <c r="AS43" s="8"/>
    </row>
    <row r="44" customFormat="false" ht="12.75" hidden="false" customHeight="true" outlineLevel="0" collapsed="false">
      <c r="A44" s="260" t="s">
        <v>417</v>
      </c>
      <c r="B44" s="261" t="n">
        <f aca="false">B4</f>
        <v>36982</v>
      </c>
      <c r="C44" s="262" t="n">
        <f aca="false">B44</f>
        <v>36982</v>
      </c>
      <c r="D44" s="262" t="n">
        <f aca="false">C44+1</f>
        <v>36983</v>
      </c>
      <c r="E44" s="262" t="n">
        <f aca="false">D44+1</f>
        <v>36984</v>
      </c>
      <c r="F44" s="262" t="n">
        <f aca="false">E44+1</f>
        <v>36985</v>
      </c>
      <c r="G44" s="262" t="n">
        <f aca="false">F44+1</f>
        <v>36986</v>
      </c>
      <c r="H44" s="262" t="n">
        <f aca="false">G44+1</f>
        <v>36987</v>
      </c>
      <c r="I44" s="262" t="n">
        <f aca="false">H44+1</f>
        <v>36988</v>
      </c>
      <c r="J44" s="262" t="n">
        <f aca="false">I44+1</f>
        <v>36989</v>
      </c>
      <c r="K44" s="262" t="n">
        <f aca="false">J44+1</f>
        <v>36990</v>
      </c>
      <c r="L44" s="262" t="n">
        <f aca="false">K44+1</f>
        <v>36991</v>
      </c>
      <c r="M44" s="262" t="n">
        <f aca="false">L44+1</f>
        <v>36992</v>
      </c>
      <c r="N44" s="262" t="n">
        <f aca="false">M44+1</f>
        <v>36993</v>
      </c>
      <c r="O44" s="262" t="n">
        <f aca="false">N44+1</f>
        <v>36994</v>
      </c>
      <c r="P44" s="262" t="n">
        <f aca="false">O44+1</f>
        <v>36995</v>
      </c>
      <c r="Q44" s="262" t="n">
        <f aca="false">P44+1</f>
        <v>36996</v>
      </c>
      <c r="R44" s="262" t="n">
        <f aca="false">Q44+1</f>
        <v>36997</v>
      </c>
      <c r="S44" s="262" t="n">
        <f aca="false">R44+1</f>
        <v>36998</v>
      </c>
      <c r="T44" s="262" t="n">
        <f aca="false">S44+1</f>
        <v>36999</v>
      </c>
      <c r="U44" s="262" t="n">
        <f aca="false">T44+1</f>
        <v>37000</v>
      </c>
      <c r="V44" s="262" t="n">
        <f aca="false">U44+1</f>
        <v>37001</v>
      </c>
      <c r="W44" s="262" t="n">
        <f aca="false">V44+1</f>
        <v>37002</v>
      </c>
      <c r="X44" s="262" t="n">
        <f aca="false">W44+1</f>
        <v>37003</v>
      </c>
      <c r="Y44" s="262" t="n">
        <f aca="false">X44+1</f>
        <v>37004</v>
      </c>
      <c r="Z44" s="262" t="n">
        <f aca="false">Y44+1</f>
        <v>37005</v>
      </c>
      <c r="AA44" s="262" t="n">
        <f aca="false">Z44+1</f>
        <v>37006</v>
      </c>
      <c r="AB44" s="262" t="n">
        <f aca="false">AA44+1</f>
        <v>37007</v>
      </c>
      <c r="AC44" s="262" t="n">
        <f aca="false">AB44+1</f>
        <v>37008</v>
      </c>
      <c r="AD44" s="262" t="n">
        <f aca="false">AC44+1</f>
        <v>37009</v>
      </c>
      <c r="AE44" s="262" t="n">
        <f aca="false">AD44+1</f>
        <v>37010</v>
      </c>
      <c r="AF44" s="262" t="n">
        <f aca="false">AE44+1</f>
        <v>37011</v>
      </c>
      <c r="AG44" s="262" t="n">
        <f aca="false">AF44+1</f>
        <v>37012</v>
      </c>
      <c r="AH44" s="263"/>
      <c r="AI44" s="264" t="n">
        <v>1</v>
      </c>
      <c r="AJ44" s="265" t="s">
        <v>418</v>
      </c>
      <c r="AK44" s="263"/>
      <c r="AL44" s="266"/>
      <c r="AM44" s="263"/>
      <c r="AN44" s="263"/>
      <c r="AO44" s="263"/>
      <c r="AP44" s="263"/>
      <c r="AQ44" s="263"/>
      <c r="AR44" s="263"/>
      <c r="AS44" s="263"/>
      <c r="AT44" s="263"/>
      <c r="AU44" s="263"/>
      <c r="AV44" s="263"/>
      <c r="AW44" s="263"/>
      <c r="AX44" s="263"/>
      <c r="AY44" s="263"/>
      <c r="AZ44" s="263"/>
      <c r="BA44" s="263"/>
      <c r="BB44" s="263"/>
      <c r="BC44" s="263"/>
      <c r="BD44" s="263"/>
      <c r="BE44" s="263"/>
      <c r="BF44" s="263"/>
      <c r="BG44" s="263"/>
      <c r="BH44" s="263"/>
      <c r="BI44" s="263"/>
      <c r="BJ44" s="263"/>
      <c r="BK44" s="263"/>
      <c r="BL44" s="263"/>
      <c r="BM44" s="263"/>
      <c r="BN44" s="263"/>
      <c r="BO44" s="263"/>
      <c r="BP44" s="263"/>
      <c r="BQ44" s="263"/>
      <c r="BR44" s="263"/>
      <c r="BS44" s="263"/>
      <c r="BT44" s="263"/>
      <c r="BU44" s="263"/>
      <c r="BV44" s="263"/>
      <c r="BW44" s="263"/>
      <c r="BX44" s="263"/>
      <c r="BY44" s="263"/>
      <c r="BZ44" s="263"/>
      <c r="CA44" s="263"/>
      <c r="CB44" s="263"/>
      <c r="CC44" s="263"/>
      <c r="CD44" s="263"/>
      <c r="CE44" s="263"/>
      <c r="CF44" s="263"/>
      <c r="CG44" s="263"/>
      <c r="CH44" s="263"/>
      <c r="CI44" s="263"/>
      <c r="CJ44" s="263"/>
      <c r="CK44" s="263"/>
      <c r="CL44" s="263"/>
      <c r="CM44" s="263"/>
      <c r="CN44" s="263"/>
      <c r="CO44" s="263"/>
      <c r="CP44" s="263"/>
      <c r="CQ44" s="263"/>
      <c r="CR44" s="263"/>
      <c r="CS44" s="263"/>
      <c r="CT44" s="263"/>
      <c r="CU44" s="263"/>
      <c r="CV44" s="263"/>
      <c r="CW44" s="263"/>
      <c r="CX44" s="263"/>
      <c r="CY44" s="263"/>
      <c r="CZ44" s="263"/>
      <c r="DA44" s="263"/>
      <c r="DB44" s="263"/>
      <c r="DC44" s="263"/>
      <c r="DD44" s="263"/>
      <c r="DE44" s="263"/>
      <c r="DF44" s="263"/>
      <c r="DG44" s="263"/>
      <c r="DH44" s="263"/>
      <c r="DI44" s="263"/>
      <c r="DJ44" s="263"/>
      <c r="DK44" s="263"/>
      <c r="DL44" s="263"/>
      <c r="DM44" s="263"/>
      <c r="DN44" s="263"/>
      <c r="DO44" s="263"/>
      <c r="DP44" s="263"/>
      <c r="DQ44" s="263"/>
      <c r="DR44" s="263"/>
      <c r="DS44" s="263"/>
      <c r="DT44" s="263"/>
      <c r="DU44" s="263"/>
      <c r="DV44" s="263"/>
      <c r="DW44" s="263"/>
      <c r="DX44" s="263"/>
      <c r="DY44" s="263"/>
      <c r="DZ44" s="263"/>
      <c r="EA44" s="263"/>
      <c r="EB44" s="263"/>
      <c r="EC44" s="263"/>
      <c r="ED44" s="263"/>
      <c r="EE44" s="263"/>
      <c r="EF44" s="263"/>
      <c r="EG44" s="263"/>
      <c r="EH44" s="263"/>
      <c r="EI44" s="263"/>
      <c r="EJ44" s="263"/>
      <c r="EK44" s="263"/>
      <c r="EL44" s="263"/>
      <c r="EM44" s="263"/>
      <c r="EN44" s="263"/>
      <c r="EO44" s="263"/>
      <c r="EP44" s="263"/>
      <c r="EQ44" s="263"/>
      <c r="ER44" s="263"/>
      <c r="ES44" s="263"/>
      <c r="ET44" s="263"/>
      <c r="EU44" s="263"/>
      <c r="EV44" s="263"/>
      <c r="EW44" s="263"/>
      <c r="EX44" s="263"/>
      <c r="EY44" s="263"/>
      <c r="EZ44" s="263"/>
      <c r="FA44" s="263"/>
      <c r="FB44" s="263"/>
      <c r="FC44" s="263"/>
      <c r="FD44" s="263"/>
      <c r="FE44" s="263"/>
      <c r="FF44" s="263"/>
      <c r="FG44" s="263"/>
      <c r="FH44" s="263"/>
      <c r="FI44" s="263"/>
      <c r="FJ44" s="263"/>
      <c r="FK44" s="263"/>
      <c r="FL44" s="263"/>
      <c r="FM44" s="263"/>
      <c r="FN44" s="263"/>
      <c r="FO44" s="263"/>
      <c r="FP44" s="263"/>
      <c r="FQ44" s="263"/>
      <c r="FR44" s="263"/>
      <c r="FS44" s="263"/>
      <c r="FT44" s="263"/>
      <c r="FU44" s="263"/>
      <c r="FV44" s="263"/>
      <c r="FW44" s="263"/>
      <c r="FX44" s="263"/>
      <c r="FY44" s="263"/>
      <c r="FZ44" s="263"/>
      <c r="GA44" s="263"/>
      <c r="GB44" s="263"/>
      <c r="GC44" s="263"/>
      <c r="GD44" s="263"/>
      <c r="GE44" s="263"/>
      <c r="GF44" s="263"/>
      <c r="GG44" s="263"/>
      <c r="GH44" s="263"/>
      <c r="GI44" s="263"/>
      <c r="GJ44" s="263"/>
      <c r="GK44" s="263"/>
      <c r="GL44" s="263"/>
      <c r="GM44" s="263"/>
      <c r="GN44" s="263"/>
      <c r="GO44" s="263"/>
      <c r="GP44" s="263"/>
      <c r="GQ44" s="263"/>
      <c r="GR44" s="263"/>
      <c r="GS44" s="263"/>
      <c r="GT44" s="263"/>
      <c r="GU44" s="263"/>
      <c r="GV44" s="263"/>
      <c r="GW44" s="263"/>
      <c r="GX44" s="263"/>
      <c r="GY44" s="263"/>
      <c r="GZ44" s="263"/>
      <c r="HA44" s="263"/>
      <c r="HB44" s="263"/>
      <c r="HC44" s="263"/>
      <c r="HD44" s="263"/>
      <c r="HE44" s="263"/>
      <c r="HF44" s="263"/>
      <c r="HG44" s="263"/>
      <c r="HH44" s="263"/>
      <c r="HI44" s="263"/>
      <c r="HJ44" s="263"/>
      <c r="HK44" s="263"/>
      <c r="HL44" s="263"/>
      <c r="HM44" s="263"/>
      <c r="HN44" s="263"/>
      <c r="HO44" s="263"/>
      <c r="HP44" s="263"/>
      <c r="HQ44" s="263"/>
      <c r="HR44" s="263"/>
      <c r="HS44" s="263"/>
      <c r="HT44" s="263"/>
      <c r="HU44" s="263"/>
      <c r="HV44" s="263"/>
      <c r="HW44" s="263"/>
      <c r="HX44" s="263"/>
      <c r="HY44" s="263"/>
      <c r="HZ44" s="263"/>
      <c r="IA44" s="263"/>
      <c r="IB44" s="263"/>
      <c r="IC44" s="263"/>
      <c r="ID44" s="263"/>
      <c r="IE44" s="263"/>
      <c r="IF44" s="263"/>
      <c r="IG44" s="263"/>
      <c r="IH44" s="263"/>
      <c r="II44" s="263"/>
      <c r="IJ44" s="263"/>
      <c r="IK44" s="263"/>
      <c r="IL44" s="263"/>
      <c r="IM44" s="263"/>
      <c r="IN44" s="263"/>
      <c r="IO44" s="263"/>
      <c r="IP44" s="263"/>
      <c r="IQ44" s="263"/>
      <c r="IR44" s="263"/>
      <c r="IS44" s="263"/>
      <c r="IT44" s="263"/>
      <c r="IU44" s="263"/>
      <c r="IV44" s="263"/>
      <c r="IW44" s="263"/>
    </row>
    <row r="45" customFormat="false" ht="12.75" hidden="false" customHeight="true" outlineLevel="0" collapsed="false">
      <c r="A45" s="267"/>
      <c r="B45" s="267" t="n">
        <f aca="false">M38</f>
        <v>0</v>
      </c>
      <c r="C45" s="268" t="str">
        <f aca="false">LOOKUP((WEEKDAY(C44,1)),$AI$44:$AI$50,$AJ$44:$AJ$50)</f>
        <v>S</v>
      </c>
      <c r="D45" s="268" t="str">
        <f aca="false">LOOKUP((WEEKDAY(D44,1)),$AI$44:$AI$50,$AJ$44:$AJ$50)</f>
        <v>M</v>
      </c>
      <c r="E45" s="268" t="str">
        <f aca="false">LOOKUP((WEEKDAY(E44,1)),$AI$44:$AI$50,$AJ$44:$AJ$50)</f>
        <v>T</v>
      </c>
      <c r="F45" s="268" t="str">
        <f aca="false">LOOKUP((WEEKDAY(F44,1)),$AI$44:$AI$50,$AJ$44:$AJ$50)</f>
        <v>W</v>
      </c>
      <c r="G45" s="268" t="str">
        <f aca="false">LOOKUP((WEEKDAY(G44,1)),$AI$44:$AI$50,$AJ$44:$AJ$50)</f>
        <v>R</v>
      </c>
      <c r="H45" s="268" t="str">
        <f aca="false">LOOKUP((WEEKDAY(H44,1)),$AI$44:$AI$50,$AJ$44:$AJ$50)</f>
        <v>F</v>
      </c>
      <c r="I45" s="268" t="str">
        <f aca="false">LOOKUP((WEEKDAY(I44,1)),$AI$44:$AI$50,$AJ$44:$AJ$50)</f>
        <v>S</v>
      </c>
      <c r="J45" s="268" t="str">
        <f aca="false">LOOKUP((WEEKDAY(J44,1)),$AI$44:$AI$50,$AJ$44:$AJ$50)</f>
        <v>S</v>
      </c>
      <c r="K45" s="268" t="str">
        <f aca="false">LOOKUP((WEEKDAY(K44,1)),$AI$44:$AI$50,$AJ$44:$AJ$50)</f>
        <v>M</v>
      </c>
      <c r="L45" s="268" t="str">
        <f aca="false">LOOKUP((WEEKDAY(L44,1)),$AI$44:$AI$50,$AJ$44:$AJ$50)</f>
        <v>T</v>
      </c>
      <c r="M45" s="268" t="str">
        <f aca="false">LOOKUP((WEEKDAY(M44,1)),$AI$44:$AI$50,$AJ$44:$AJ$50)</f>
        <v>W</v>
      </c>
      <c r="N45" s="268" t="str">
        <f aca="false">LOOKUP((WEEKDAY(N44,1)),$AI$44:$AI$50,$AJ$44:$AJ$50)</f>
        <v>R</v>
      </c>
      <c r="O45" s="268" t="str">
        <f aca="false">LOOKUP((WEEKDAY(O44,1)),$AI$44:$AI$50,$AJ$44:$AJ$50)</f>
        <v>F</v>
      </c>
      <c r="P45" s="268" t="str">
        <f aca="false">LOOKUP((WEEKDAY(P44,1)),$AI$44:$AI$50,$AJ$44:$AJ$50)</f>
        <v>S</v>
      </c>
      <c r="Q45" s="268" t="str">
        <f aca="false">LOOKUP((WEEKDAY(Q44,1)),$AI$44:$AI$50,$AJ$44:$AJ$50)</f>
        <v>S</v>
      </c>
      <c r="R45" s="268" t="str">
        <f aca="false">LOOKUP((WEEKDAY(R44,1)),$AI$44:$AI$50,$AJ$44:$AJ$50)</f>
        <v>M</v>
      </c>
      <c r="S45" s="268" t="str">
        <f aca="false">LOOKUP((WEEKDAY(S44,1)),$AI$44:$AI$50,$AJ$44:$AJ$50)</f>
        <v>T</v>
      </c>
      <c r="T45" s="268" t="str">
        <f aca="false">LOOKUP((WEEKDAY(T44,1)),$AI$44:$AI$50,$AJ$44:$AJ$50)</f>
        <v>W</v>
      </c>
      <c r="U45" s="268" t="str">
        <f aca="false">LOOKUP((WEEKDAY(U44,1)),$AI$44:$AI$50,$AJ$44:$AJ$50)</f>
        <v>R</v>
      </c>
      <c r="V45" s="268" t="str">
        <f aca="false">LOOKUP((WEEKDAY(V44,1)),$AI$44:$AI$50,$AJ$44:$AJ$50)</f>
        <v>F</v>
      </c>
      <c r="W45" s="268" t="str">
        <f aca="false">LOOKUP((WEEKDAY(W44,1)),$AI$44:$AI$50,$AJ$44:$AJ$50)</f>
        <v>S</v>
      </c>
      <c r="X45" s="268" t="str">
        <f aca="false">LOOKUP((WEEKDAY(X44,1)),$AI$44:$AI$50,$AJ$44:$AJ$50)</f>
        <v>S</v>
      </c>
      <c r="Y45" s="268" t="str">
        <f aca="false">LOOKUP((WEEKDAY(Y44,1)),$AI$44:$AI$50,$AJ$44:$AJ$50)</f>
        <v>M</v>
      </c>
      <c r="Z45" s="268" t="str">
        <f aca="false">LOOKUP((WEEKDAY(Z44,1)),$AI$44:$AI$50,$AJ$44:$AJ$50)</f>
        <v>T</v>
      </c>
      <c r="AA45" s="268" t="str">
        <f aca="false">LOOKUP((WEEKDAY(AA44,1)),$AI$44:$AI$50,$AJ$44:$AJ$50)</f>
        <v>W</v>
      </c>
      <c r="AB45" s="268" t="str">
        <f aca="false">LOOKUP((WEEKDAY(AB44,1)),$AI$44:$AI$50,$AJ$44:$AJ$50)</f>
        <v>R</v>
      </c>
      <c r="AC45" s="268" t="str">
        <f aca="false">LOOKUP((WEEKDAY(AC44,1)),$AI$44:$AI$50,$AJ$44:$AJ$50)</f>
        <v>F</v>
      </c>
      <c r="AD45" s="268" t="str">
        <f aca="false">LOOKUP((WEEKDAY(AD44,1)),$AI$44:$AI$50,$AJ$44:$AJ$50)</f>
        <v>S</v>
      </c>
      <c r="AE45" s="268" t="str">
        <f aca="false">LOOKUP((WEEKDAY(AE44,1)),$AI$44:$AI$50,$AJ$44:$AJ$50)</f>
        <v>S</v>
      </c>
      <c r="AF45" s="268" t="str">
        <f aca="false">LOOKUP((WEEKDAY(AF44,1)),$AI$44:$AI$50,$AJ$44:$AJ$50)</f>
        <v>M</v>
      </c>
      <c r="AG45" s="268" t="str">
        <f aca="false">LOOKUP((WEEKDAY(AG44,1)),$AI$44:$AI$50,$AJ$44:$AJ$50)</f>
        <v>T</v>
      </c>
      <c r="AH45" s="8"/>
      <c r="AI45" s="269" t="n">
        <v>2</v>
      </c>
      <c r="AJ45" s="270" t="s">
        <v>419</v>
      </c>
      <c r="AK45" s="8"/>
      <c r="AL45" s="87"/>
      <c r="AN45" s="8"/>
      <c r="AO45" s="8"/>
      <c r="AP45" s="8"/>
      <c r="AQ45" s="8"/>
      <c r="AR45" s="8"/>
      <c r="AS45" s="8"/>
    </row>
    <row r="46" customFormat="false" ht="12.75" hidden="false" customHeight="true" outlineLevel="0" collapsed="false">
      <c r="A46" s="271"/>
      <c r="B46" s="272" t="s">
        <v>420</v>
      </c>
      <c r="C46" s="273"/>
      <c r="D46" s="273"/>
      <c r="E46" s="273"/>
      <c r="F46" s="273"/>
      <c r="G46" s="273"/>
      <c r="H46" s="273"/>
      <c r="I46" s="273"/>
      <c r="J46" s="273"/>
      <c r="K46" s="273"/>
      <c r="L46" s="273"/>
      <c r="M46" s="273"/>
      <c r="N46" s="273"/>
      <c r="O46" s="273"/>
      <c r="P46" s="273"/>
      <c r="Q46" s="273"/>
      <c r="R46" s="273"/>
      <c r="S46" s="273"/>
      <c r="T46" s="273"/>
      <c r="U46" s="273"/>
      <c r="V46" s="273"/>
      <c r="W46" s="273"/>
      <c r="X46" s="273"/>
      <c r="Y46" s="273"/>
      <c r="Z46" s="273"/>
      <c r="AA46" s="273"/>
      <c r="AB46" s="273"/>
      <c r="AC46" s="273"/>
      <c r="AD46" s="273"/>
      <c r="AE46" s="273"/>
      <c r="AF46" s="273"/>
      <c r="AG46" s="274"/>
      <c r="AH46" s="8"/>
      <c r="AI46" s="269" t="n">
        <v>3</v>
      </c>
      <c r="AJ46" s="270" t="s">
        <v>421</v>
      </c>
      <c r="AK46" s="8"/>
      <c r="AL46" s="87"/>
      <c r="AN46" s="8"/>
      <c r="AO46" s="8"/>
      <c r="AP46" s="8"/>
      <c r="AQ46" s="8"/>
      <c r="AR46" s="8"/>
      <c r="AS46" s="8"/>
    </row>
    <row r="47" customFormat="false" ht="12.75" hidden="false" customHeight="true" outlineLevel="0" collapsed="false">
      <c r="A47" s="218" t="s">
        <v>422</v>
      </c>
      <c r="B47" s="275" t="n">
        <f aca="false">SUM(C47:AG47)</f>
        <v>0</v>
      </c>
      <c r="C47" s="150"/>
      <c r="D47" s="150" t="n">
        <v>0</v>
      </c>
      <c r="E47" s="140" t="n">
        <v>0</v>
      </c>
      <c r="F47" s="150" t="n">
        <v>0</v>
      </c>
      <c r="G47" s="150" t="n">
        <v>0</v>
      </c>
      <c r="H47" s="150" t="n">
        <v>0</v>
      </c>
      <c r="I47" s="150"/>
      <c r="J47" s="150"/>
      <c r="K47" s="150" t="n">
        <v>0</v>
      </c>
      <c r="L47" s="150" t="n">
        <v>0</v>
      </c>
      <c r="M47" s="150" t="n">
        <v>0</v>
      </c>
      <c r="N47" s="150" t="n">
        <v>0</v>
      </c>
      <c r="O47" s="150"/>
      <c r="P47" s="150"/>
      <c r="Q47" s="150"/>
      <c r="R47" s="150" t="n">
        <v>0</v>
      </c>
      <c r="S47" s="150" t="n">
        <v>0</v>
      </c>
      <c r="T47" s="150" t="n">
        <v>0</v>
      </c>
      <c r="U47" s="150" t="n">
        <v>0</v>
      </c>
      <c r="V47" s="150" t="n">
        <v>0</v>
      </c>
      <c r="X47" s="150"/>
      <c r="Y47" s="150" t="n">
        <v>0</v>
      </c>
      <c r="Z47" s="150" t="n">
        <v>0</v>
      </c>
      <c r="AA47" s="150"/>
      <c r="AB47" s="150"/>
      <c r="AC47" s="150"/>
      <c r="AD47" s="150"/>
      <c r="AE47" s="150"/>
      <c r="AF47" s="150"/>
      <c r="AG47" s="150"/>
      <c r="AH47" s="8"/>
      <c r="AI47" s="269" t="n">
        <v>4</v>
      </c>
      <c r="AJ47" s="270" t="s">
        <v>423</v>
      </c>
      <c r="AK47" s="8"/>
      <c r="AL47" s="132"/>
      <c r="AM47" s="9"/>
      <c r="AN47" s="10"/>
      <c r="AO47" s="8"/>
      <c r="AP47" s="8"/>
      <c r="AQ47" s="8"/>
      <c r="AR47" s="8"/>
      <c r="AS47" s="8"/>
      <c r="BB47" s="150" t="n">
        <v>0</v>
      </c>
    </row>
    <row r="48" customFormat="false" ht="12.75" hidden="false" customHeight="true" outlineLevel="0" collapsed="false">
      <c r="A48" s="276" t="s">
        <v>424</v>
      </c>
      <c r="B48" s="275" t="n">
        <f aca="false">SUM(C48:AG48)</f>
        <v>0</v>
      </c>
      <c r="C48" s="150"/>
      <c r="D48" s="150" t="n">
        <v>0</v>
      </c>
      <c r="E48" s="140" t="n">
        <v>0</v>
      </c>
      <c r="F48" s="150" t="n">
        <v>0</v>
      </c>
      <c r="G48" s="150" t="n">
        <v>0</v>
      </c>
      <c r="H48" s="150" t="n">
        <v>0</v>
      </c>
      <c r="I48" s="150"/>
      <c r="J48" s="150"/>
      <c r="K48" s="150" t="n">
        <v>0</v>
      </c>
      <c r="L48" s="150" t="n">
        <v>0</v>
      </c>
      <c r="M48" s="150" t="n">
        <v>0</v>
      </c>
      <c r="N48" s="150" t="n">
        <v>0</v>
      </c>
      <c r="O48" s="150"/>
      <c r="P48" s="150"/>
      <c r="Q48" s="150"/>
      <c r="R48" s="150" t="n">
        <v>0</v>
      </c>
      <c r="S48" s="150" t="n">
        <v>0</v>
      </c>
      <c r="T48" s="150" t="n">
        <v>0</v>
      </c>
      <c r="U48" s="150" t="n">
        <v>0</v>
      </c>
      <c r="V48" s="150" t="n">
        <v>0</v>
      </c>
      <c r="X48" s="150"/>
      <c r="Y48" s="150" t="n">
        <v>0</v>
      </c>
      <c r="Z48" s="150" t="n">
        <v>0</v>
      </c>
      <c r="AA48" s="150"/>
      <c r="AB48" s="150"/>
      <c r="AC48" s="150"/>
      <c r="AD48" s="150"/>
      <c r="AE48" s="150"/>
      <c r="AF48" s="150"/>
      <c r="AG48" s="150"/>
      <c r="AH48" s="8"/>
      <c r="AI48" s="269" t="n">
        <v>5</v>
      </c>
      <c r="AJ48" s="270" t="s">
        <v>425</v>
      </c>
      <c r="AK48" s="8"/>
      <c r="AL48" s="132"/>
      <c r="AM48" s="150"/>
      <c r="AN48" s="277"/>
      <c r="AO48" s="132"/>
      <c r="AP48" s="132"/>
      <c r="AQ48" s="132"/>
      <c r="AR48" s="132"/>
      <c r="AS48" s="132"/>
      <c r="AT48" s="145"/>
      <c r="AU48" s="145"/>
      <c r="BB48" s="150" t="n">
        <v>0</v>
      </c>
    </row>
    <row r="49" customFormat="false" ht="12.75" hidden="false" customHeight="true" outlineLevel="0" collapsed="false">
      <c r="A49" s="276" t="s">
        <v>426</v>
      </c>
      <c r="B49" s="275" t="n">
        <f aca="false">SUM(C49:AG49)</f>
        <v>0</v>
      </c>
      <c r="C49" s="150"/>
      <c r="D49" s="150" t="n">
        <v>0</v>
      </c>
      <c r="E49" s="140" t="n">
        <v>0</v>
      </c>
      <c r="F49" s="150" t="n">
        <v>0</v>
      </c>
      <c r="G49" s="150" t="n">
        <v>0</v>
      </c>
      <c r="H49" s="150" t="n">
        <v>0</v>
      </c>
      <c r="I49" s="150"/>
      <c r="J49" s="150"/>
      <c r="K49" s="150" t="n">
        <v>0</v>
      </c>
      <c r="L49" s="150" t="n">
        <v>0</v>
      </c>
      <c r="M49" s="150" t="n">
        <v>0</v>
      </c>
      <c r="N49" s="150" t="n">
        <v>0</v>
      </c>
      <c r="O49" s="150"/>
      <c r="P49" s="150"/>
      <c r="Q49" s="150"/>
      <c r="R49" s="150" t="n">
        <v>0</v>
      </c>
      <c r="S49" s="150" t="n">
        <v>0</v>
      </c>
      <c r="T49" s="150" t="n">
        <v>0</v>
      </c>
      <c r="U49" s="150" t="n">
        <v>0</v>
      </c>
      <c r="V49" s="150" t="n">
        <v>0</v>
      </c>
      <c r="X49" s="150"/>
      <c r="Y49" s="150" t="n">
        <v>0</v>
      </c>
      <c r="Z49" s="150" t="n">
        <v>0</v>
      </c>
      <c r="AA49" s="150"/>
      <c r="AB49" s="150"/>
      <c r="AC49" s="150"/>
      <c r="AD49" s="150"/>
      <c r="AE49" s="150"/>
      <c r="AF49" s="150"/>
      <c r="AG49" s="150"/>
      <c r="AH49" s="8"/>
      <c r="AI49" s="269" t="n">
        <v>6</v>
      </c>
      <c r="AJ49" s="270" t="s">
        <v>427</v>
      </c>
      <c r="AK49" s="8"/>
      <c r="AL49" s="132"/>
      <c r="AM49" s="150"/>
      <c r="AN49" s="277"/>
      <c r="AO49" s="132"/>
      <c r="AP49" s="132"/>
      <c r="AQ49" s="132"/>
      <c r="AR49" s="132"/>
      <c r="AS49" s="132"/>
      <c r="AT49" s="145"/>
      <c r="AU49" s="145"/>
      <c r="BB49" s="150" t="n">
        <v>0</v>
      </c>
    </row>
    <row r="50" customFormat="false" ht="12.75" hidden="false" customHeight="true" outlineLevel="0" collapsed="false">
      <c r="A50" s="276" t="s">
        <v>428</v>
      </c>
      <c r="B50" s="275" t="n">
        <f aca="false">SUM(C50:AG50)</f>
        <v>-590519.1151</v>
      </c>
      <c r="C50" s="150"/>
      <c r="D50" s="150" t="n">
        <v>586108.9146</v>
      </c>
      <c r="E50" s="140" t="n">
        <v>-995340.0078</v>
      </c>
      <c r="F50" s="150" t="n">
        <v>129053.571</v>
      </c>
      <c r="G50" s="150" t="n">
        <v>-486650</v>
      </c>
      <c r="H50" s="150" t="n">
        <v>186100</v>
      </c>
      <c r="I50" s="150"/>
      <c r="J50" s="150"/>
      <c r="K50" s="150" t="n">
        <v>-80100</v>
      </c>
      <c r="L50" s="150" t="n">
        <v>-235275</v>
      </c>
      <c r="M50" s="150" t="n">
        <v>-64675</v>
      </c>
      <c r="N50" s="150" t="n">
        <v>-59475</v>
      </c>
      <c r="O50" s="150"/>
      <c r="P50" s="150"/>
      <c r="Q50" s="150"/>
      <c r="R50" s="150" t="n">
        <v>-209825</v>
      </c>
      <c r="S50" s="150" t="n">
        <v>215050</v>
      </c>
      <c r="T50" s="150" t="n">
        <v>261200</v>
      </c>
      <c r="U50" s="150" t="n">
        <v>196105.3662</v>
      </c>
      <c r="V50" s="150" t="n">
        <v>58600</v>
      </c>
      <c r="X50" s="150"/>
      <c r="Y50" s="150" t="n">
        <v>-41596.9591</v>
      </c>
      <c r="Z50" s="150" t="n">
        <f aca="false">+Input!$D$11</f>
        <v>-49800</v>
      </c>
      <c r="AA50" s="150"/>
      <c r="AB50" s="150"/>
      <c r="AC50" s="150"/>
      <c r="AD50" s="150"/>
      <c r="AE50" s="150"/>
      <c r="AF50" s="150"/>
      <c r="AG50" s="150"/>
      <c r="AH50" s="8"/>
      <c r="AI50" s="278" t="n">
        <v>7</v>
      </c>
      <c r="AJ50" s="279" t="s">
        <v>418</v>
      </c>
      <c r="AK50" s="8"/>
      <c r="AL50" s="9"/>
      <c r="AM50" s="9"/>
      <c r="AN50" s="277"/>
      <c r="AO50" s="132"/>
      <c r="AP50" s="132"/>
      <c r="AQ50" s="132"/>
      <c r="AR50" s="132"/>
      <c r="AS50" s="132"/>
      <c r="AT50" s="145"/>
      <c r="AU50" s="145"/>
      <c r="BB50" s="150" t="n">
        <f aca="false">+Input!$D$11</f>
        <v>-49800</v>
      </c>
    </row>
    <row r="51" customFormat="false" ht="12.75" hidden="true" customHeight="true" outlineLevel="0" collapsed="false">
      <c r="A51" s="276" t="s">
        <v>429</v>
      </c>
      <c r="B51" s="275" t="n">
        <f aca="false">SUM(C51:AG51)</f>
        <v>0</v>
      </c>
      <c r="C51" s="150"/>
      <c r="D51" s="150"/>
      <c r="F51" s="150"/>
      <c r="G51" s="150"/>
      <c r="H51" s="150"/>
      <c r="I51" s="150"/>
      <c r="J51" s="150"/>
      <c r="K51" s="150"/>
      <c r="L51" s="150"/>
      <c r="M51" s="150"/>
      <c r="N51" s="150"/>
      <c r="O51" s="150"/>
      <c r="P51" s="150"/>
      <c r="Q51" s="150"/>
      <c r="R51" s="150"/>
      <c r="S51" s="150"/>
      <c r="T51" s="150"/>
      <c r="U51" s="150"/>
      <c r="V51" s="150"/>
      <c r="X51" s="150"/>
      <c r="Y51" s="150"/>
      <c r="Z51" s="150"/>
      <c r="AA51" s="150"/>
      <c r="AB51" s="150"/>
      <c r="AC51" s="150"/>
      <c r="AD51" s="150"/>
      <c r="AE51" s="150"/>
      <c r="AF51" s="150"/>
      <c r="AG51" s="150"/>
      <c r="AH51" s="8"/>
      <c r="AI51" s="145"/>
      <c r="AJ51" s="8"/>
      <c r="AK51" s="8"/>
      <c r="AL51" s="9"/>
      <c r="AM51" s="9"/>
      <c r="AN51" s="10"/>
      <c r="AO51" s="8"/>
      <c r="AP51" s="8"/>
      <c r="AQ51" s="8"/>
      <c r="AR51" s="8"/>
      <c r="AS51" s="8"/>
      <c r="BB51" s="150"/>
    </row>
    <row r="52" customFormat="false" ht="12.75" hidden="true" customHeight="true" outlineLevel="0" collapsed="false">
      <c r="A52" s="276" t="s">
        <v>430</v>
      </c>
      <c r="B52" s="275" t="n">
        <f aca="false">SUM(C52:AG52)</f>
        <v>0</v>
      </c>
      <c r="C52" s="150"/>
      <c r="D52" s="150"/>
      <c r="F52" s="150"/>
      <c r="G52" s="150"/>
      <c r="H52" s="150"/>
      <c r="I52" s="150"/>
      <c r="J52" s="150"/>
      <c r="K52" s="150"/>
      <c r="L52" s="150"/>
      <c r="M52" s="150"/>
      <c r="N52" s="150"/>
      <c r="O52" s="150"/>
      <c r="P52" s="150"/>
      <c r="Q52" s="150"/>
      <c r="R52" s="150"/>
      <c r="S52" s="150"/>
      <c r="T52" s="150"/>
      <c r="U52" s="150"/>
      <c r="V52" s="150"/>
      <c r="X52" s="150"/>
      <c r="Y52" s="150"/>
      <c r="Z52" s="150"/>
      <c r="AA52" s="150"/>
      <c r="AB52" s="150"/>
      <c r="AC52" s="150"/>
      <c r="AD52" s="150"/>
      <c r="AE52" s="150"/>
      <c r="AF52" s="150"/>
      <c r="AG52" s="150"/>
      <c r="AH52" s="8"/>
      <c r="AI52" s="145"/>
      <c r="AJ52" s="8"/>
      <c r="AK52" s="8"/>
      <c r="AL52" s="9"/>
      <c r="AM52" s="9"/>
      <c r="AN52" s="10"/>
      <c r="AO52" s="8"/>
      <c r="AP52" s="8"/>
      <c r="AQ52" s="8"/>
      <c r="AR52" s="8"/>
      <c r="AS52" s="8"/>
      <c r="BB52" s="150"/>
    </row>
    <row r="53" customFormat="false" ht="12.75" hidden="false" customHeight="true" outlineLevel="0" collapsed="false">
      <c r="A53" s="218" t="s">
        <v>272</v>
      </c>
      <c r="B53" s="275" t="n">
        <f aca="false">SUM(C53:AG53)</f>
        <v>-426133.7661</v>
      </c>
      <c r="C53" s="150"/>
      <c r="D53" s="150" t="n">
        <v>0</v>
      </c>
      <c r="E53" s="140" t="n">
        <v>7762.5</v>
      </c>
      <c r="F53" s="150" t="n">
        <v>0</v>
      </c>
      <c r="G53" s="150" t="n">
        <v>35400</v>
      </c>
      <c r="H53" s="150" t="n">
        <v>0</v>
      </c>
      <c r="I53" s="150"/>
      <c r="J53" s="150"/>
      <c r="K53" s="150" t="n">
        <v>0</v>
      </c>
      <c r="L53" s="150" t="n">
        <v>-5982.4103</v>
      </c>
      <c r="M53" s="150" t="n">
        <v>-463313.8558</v>
      </c>
      <c r="N53" s="150" t="n">
        <v>0</v>
      </c>
      <c r="O53" s="150"/>
      <c r="P53" s="150"/>
      <c r="Q53" s="150"/>
      <c r="R53" s="150" t="n">
        <v>0</v>
      </c>
      <c r="S53" s="150" t="n">
        <v>0</v>
      </c>
      <c r="T53" s="150" t="n">
        <v>0</v>
      </c>
      <c r="U53" s="150" t="n">
        <v>0</v>
      </c>
      <c r="V53" s="150" t="n">
        <v>0</v>
      </c>
      <c r="X53" s="150"/>
      <c r="Y53" s="150" t="n">
        <v>0</v>
      </c>
      <c r="Z53" s="150" t="n">
        <f aca="false">+Input!$D$13</f>
        <v>0</v>
      </c>
      <c r="AA53" s="150"/>
      <c r="AB53" s="150"/>
      <c r="AC53" s="150"/>
      <c r="AD53" s="150"/>
      <c r="AE53" s="150"/>
      <c r="AF53" s="150"/>
      <c r="AG53" s="150"/>
      <c r="AH53" s="8"/>
      <c r="AJ53" s="8"/>
      <c r="AK53" s="8"/>
      <c r="AL53" s="132"/>
      <c r="AM53" s="9"/>
      <c r="AN53" s="10"/>
      <c r="AO53" s="8"/>
      <c r="AP53" s="8"/>
      <c r="AQ53" s="8"/>
      <c r="AR53" s="8"/>
      <c r="AS53" s="8"/>
      <c r="BB53" s="150" t="n">
        <f aca="false">+Input!$D$13</f>
        <v>0</v>
      </c>
    </row>
    <row r="54" customFormat="false" ht="12.75" hidden="false" customHeight="true" outlineLevel="0" collapsed="false">
      <c r="A54" s="218" t="s">
        <v>273</v>
      </c>
      <c r="B54" s="275" t="n">
        <f aca="false">SUM(C54:AG54)</f>
        <v>-52706.9304</v>
      </c>
      <c r="C54" s="150"/>
      <c r="D54" s="150" t="n">
        <v>-206.930399999954</v>
      </c>
      <c r="E54" s="140" t="n">
        <v>-52500</v>
      </c>
      <c r="F54" s="150" t="n">
        <v>0</v>
      </c>
      <c r="G54" s="150" t="n">
        <v>0</v>
      </c>
      <c r="H54" s="150" t="n">
        <v>0</v>
      </c>
      <c r="I54" s="150"/>
      <c r="J54" s="150"/>
      <c r="K54" s="150" t="n">
        <v>0</v>
      </c>
      <c r="L54" s="150" t="n">
        <v>0</v>
      </c>
      <c r="M54" s="150" t="n">
        <v>0</v>
      </c>
      <c r="N54" s="150" t="n">
        <v>0</v>
      </c>
      <c r="O54" s="150"/>
      <c r="P54" s="150"/>
      <c r="Q54" s="150"/>
      <c r="R54" s="150" t="n">
        <v>0</v>
      </c>
      <c r="S54" s="150" t="n">
        <v>0</v>
      </c>
      <c r="T54" s="150" t="n">
        <v>0</v>
      </c>
      <c r="U54" s="150" t="n">
        <v>0</v>
      </c>
      <c r="V54" s="150" t="n">
        <v>0</v>
      </c>
      <c r="X54" s="150"/>
      <c r="Y54" s="150" t="n">
        <v>0</v>
      </c>
      <c r="Z54" s="150" t="n">
        <f aca="false">+Input!$D$14</f>
        <v>0</v>
      </c>
      <c r="AA54" s="150"/>
      <c r="AB54" s="150"/>
      <c r="AC54" s="150"/>
      <c r="AD54" s="150"/>
      <c r="AE54" s="150"/>
      <c r="AF54" s="150"/>
      <c r="AG54" s="150"/>
      <c r="AH54" s="8"/>
      <c r="AI54" s="280" t="s">
        <v>431</v>
      </c>
      <c r="AJ54" s="281"/>
      <c r="AK54" s="282"/>
      <c r="AL54" s="283"/>
      <c r="AM54" s="14"/>
      <c r="AN54" s="10"/>
      <c r="AO54" s="8"/>
      <c r="AP54" s="8"/>
      <c r="AQ54" s="8"/>
      <c r="AR54" s="8"/>
      <c r="AS54" s="8"/>
      <c r="BB54" s="150" t="n">
        <f aca="false">+Input!$D$14</f>
        <v>0</v>
      </c>
    </row>
    <row r="55" customFormat="false" ht="12.75" hidden="false" customHeight="true" outlineLevel="0" collapsed="false">
      <c r="A55" s="218" t="s">
        <v>274</v>
      </c>
      <c r="B55" s="275" t="n">
        <f aca="false">SUM(C55:AG55)</f>
        <v>0</v>
      </c>
      <c r="C55" s="150"/>
      <c r="D55" s="150" t="n">
        <v>0</v>
      </c>
      <c r="E55" s="140" t="n">
        <v>0</v>
      </c>
      <c r="F55" s="150" t="n">
        <v>0</v>
      </c>
      <c r="G55" s="150" t="n">
        <v>0</v>
      </c>
      <c r="H55" s="150" t="n">
        <v>0</v>
      </c>
      <c r="I55" s="150"/>
      <c r="J55" s="150"/>
      <c r="K55" s="150" t="n">
        <v>0</v>
      </c>
      <c r="L55" s="150" t="n">
        <v>0</v>
      </c>
      <c r="M55" s="150" t="n">
        <v>0</v>
      </c>
      <c r="N55" s="150" t="n">
        <v>0</v>
      </c>
      <c r="O55" s="150"/>
      <c r="P55" s="150"/>
      <c r="Q55" s="150"/>
      <c r="R55" s="150" t="n">
        <v>0</v>
      </c>
      <c r="S55" s="150" t="n">
        <v>0</v>
      </c>
      <c r="T55" s="150" t="n">
        <v>0</v>
      </c>
      <c r="U55" s="150" t="n">
        <v>0</v>
      </c>
      <c r="V55" s="150" t="n">
        <v>0</v>
      </c>
      <c r="X55" s="150"/>
      <c r="Y55" s="150" t="n">
        <v>0</v>
      </c>
      <c r="Z55" s="150" t="n">
        <f aca="false">+Input!$D$15</f>
        <v>0</v>
      </c>
      <c r="AA55" s="150"/>
      <c r="AB55" s="150"/>
      <c r="AC55" s="150"/>
      <c r="AD55" s="150"/>
      <c r="AE55" s="150"/>
      <c r="AF55" s="150"/>
      <c r="AG55" s="150"/>
      <c r="AH55" s="8"/>
      <c r="AI55" s="284" t="s">
        <v>432</v>
      </c>
      <c r="AJ55" s="285" t="s">
        <v>433</v>
      </c>
      <c r="AK55" s="286" t="s">
        <v>434</v>
      </c>
      <c r="AL55" s="287" t="s">
        <v>435</v>
      </c>
      <c r="AM55" s="288" t="s">
        <v>436</v>
      </c>
      <c r="AN55" s="10"/>
      <c r="AO55" s="8"/>
      <c r="AP55" s="8"/>
      <c r="AQ55" s="8"/>
      <c r="AR55" s="8"/>
      <c r="AS55" s="8"/>
      <c r="BB55" s="150" t="n">
        <f aca="false">+Input!$D$15</f>
        <v>0</v>
      </c>
    </row>
    <row r="56" customFormat="false" ht="12.75" hidden="false" customHeight="true" outlineLevel="0" collapsed="false">
      <c r="A56" s="218" t="s">
        <v>275</v>
      </c>
      <c r="B56" s="275" t="n">
        <f aca="false">SUM(C56:AG56)</f>
        <v>0</v>
      </c>
      <c r="C56" s="150"/>
      <c r="D56" s="150" t="n">
        <v>0</v>
      </c>
      <c r="E56" s="140" t="n">
        <v>0</v>
      </c>
      <c r="F56" s="150" t="n">
        <v>0</v>
      </c>
      <c r="G56" s="150" t="n">
        <v>0</v>
      </c>
      <c r="H56" s="150" t="n">
        <v>0</v>
      </c>
      <c r="I56" s="150"/>
      <c r="J56" s="150"/>
      <c r="K56" s="150" t="n">
        <v>0</v>
      </c>
      <c r="L56" s="150" t="n">
        <v>0</v>
      </c>
      <c r="M56" s="150" t="n">
        <v>0</v>
      </c>
      <c r="N56" s="150" t="n">
        <v>0</v>
      </c>
      <c r="O56" s="150"/>
      <c r="P56" s="150"/>
      <c r="Q56" s="150"/>
      <c r="R56" s="150" t="n">
        <v>0</v>
      </c>
      <c r="S56" s="150" t="n">
        <v>0</v>
      </c>
      <c r="T56" s="150" t="n">
        <v>0</v>
      </c>
      <c r="U56" s="150" t="n">
        <v>0</v>
      </c>
      <c r="V56" s="150" t="n">
        <v>0</v>
      </c>
      <c r="X56" s="150"/>
      <c r="Y56" s="150" t="n">
        <v>0</v>
      </c>
      <c r="Z56" s="150" t="n">
        <f aca="false">+Input!$D$16</f>
        <v>0</v>
      </c>
      <c r="AA56" s="150"/>
      <c r="AB56" s="150"/>
      <c r="AC56" s="150"/>
      <c r="AD56" s="150"/>
      <c r="AE56" s="150"/>
      <c r="AF56" s="150"/>
      <c r="AG56" s="150"/>
      <c r="AH56" s="8"/>
      <c r="AI56" s="289" t="n">
        <v>36101</v>
      </c>
      <c r="AJ56" s="290" t="n">
        <v>-153600</v>
      </c>
      <c r="AK56" s="282" t="s">
        <v>493</v>
      </c>
      <c r="AL56" s="283" t="n">
        <v>36069</v>
      </c>
      <c r="AM56" s="439"/>
      <c r="AN56" s="10"/>
      <c r="AO56" s="8"/>
      <c r="AP56" s="8"/>
      <c r="AQ56" s="8"/>
      <c r="AR56" s="8"/>
      <c r="AS56" s="8"/>
      <c r="BB56" s="150" t="n">
        <f aca="false">+Input!$D$16</f>
        <v>0</v>
      </c>
    </row>
    <row r="57" customFormat="false" ht="12.75" hidden="false" customHeight="true" outlineLevel="0" collapsed="false">
      <c r="A57" s="276" t="s">
        <v>276</v>
      </c>
      <c r="B57" s="275" t="n">
        <f aca="false">SUM(C57:AG57)</f>
        <v>0</v>
      </c>
      <c r="C57" s="150"/>
      <c r="D57" s="150" t="n">
        <v>0</v>
      </c>
      <c r="E57" s="140" t="n">
        <v>0</v>
      </c>
      <c r="F57" s="150" t="n">
        <v>0</v>
      </c>
      <c r="G57" s="150" t="n">
        <v>0</v>
      </c>
      <c r="H57" s="150" t="n">
        <v>0</v>
      </c>
      <c r="I57" s="150"/>
      <c r="J57" s="150"/>
      <c r="K57" s="150" t="n">
        <v>0</v>
      </c>
      <c r="L57" s="150" t="n">
        <v>0</v>
      </c>
      <c r="M57" s="150" t="n">
        <v>0</v>
      </c>
      <c r="N57" s="150" t="n">
        <v>0</v>
      </c>
      <c r="O57" s="150"/>
      <c r="P57" s="150"/>
      <c r="Q57" s="150"/>
      <c r="R57" s="150" t="n">
        <v>0</v>
      </c>
      <c r="S57" s="150" t="n">
        <v>0</v>
      </c>
      <c r="T57" s="150" t="n">
        <v>0</v>
      </c>
      <c r="U57" s="150" t="n">
        <v>0</v>
      </c>
      <c r="V57" s="150" t="n">
        <v>0</v>
      </c>
      <c r="X57" s="150"/>
      <c r="Y57" s="150" t="n">
        <v>0</v>
      </c>
      <c r="Z57" s="150" t="n">
        <f aca="false">+Input!$D$17</f>
        <v>0</v>
      </c>
      <c r="AA57" s="150"/>
      <c r="AB57" s="150"/>
      <c r="AC57" s="150"/>
      <c r="AD57" s="150"/>
      <c r="AE57" s="150"/>
      <c r="AF57" s="150"/>
      <c r="AG57" s="150"/>
      <c r="AH57" s="8"/>
      <c r="AI57" s="289"/>
      <c r="AJ57" s="290"/>
      <c r="AK57" s="282"/>
      <c r="AL57" s="283"/>
      <c r="AM57" s="14"/>
      <c r="AN57" s="10"/>
      <c r="AO57" s="8"/>
      <c r="AP57" s="8"/>
      <c r="AQ57" s="8"/>
      <c r="AR57" s="8"/>
      <c r="AS57" s="8"/>
      <c r="BB57" s="150" t="n">
        <f aca="false">+Input!$D$17</f>
        <v>0</v>
      </c>
    </row>
    <row r="58" customFormat="false" ht="12.75" hidden="false" customHeight="true" outlineLevel="0" collapsed="false">
      <c r="A58" s="276" t="s">
        <v>438</v>
      </c>
      <c r="B58" s="275" t="n">
        <f aca="false">SUM(C58:AG58)</f>
        <v>-115.2028</v>
      </c>
      <c r="C58" s="150"/>
      <c r="D58" s="150" t="n">
        <v>2.3279</v>
      </c>
      <c r="E58" s="140" t="n">
        <v>7.9317</v>
      </c>
      <c r="F58" s="150" t="n">
        <v>29.8443</v>
      </c>
      <c r="G58" s="150" t="n">
        <v>-29.5342</v>
      </c>
      <c r="H58" s="150" t="n">
        <v>35.1505</v>
      </c>
      <c r="I58" s="150"/>
      <c r="J58" s="150"/>
      <c r="K58" s="150" t="n">
        <v>34.7852</v>
      </c>
      <c r="L58" s="150" t="n">
        <v>-99.9043</v>
      </c>
      <c r="M58" s="150" t="n">
        <v>1.9121</v>
      </c>
      <c r="N58" s="150" t="n">
        <v>2.4274</v>
      </c>
      <c r="O58" s="150"/>
      <c r="P58" s="150"/>
      <c r="Q58" s="150"/>
      <c r="R58" s="150" t="n">
        <v>-14.2332</v>
      </c>
      <c r="S58" s="150" t="n">
        <v>17.1038</v>
      </c>
      <c r="T58" s="150" t="n">
        <v>10.8432</v>
      </c>
      <c r="U58" s="150" t="n">
        <v>-122.8189</v>
      </c>
      <c r="V58" s="150" t="n">
        <v>8.307</v>
      </c>
      <c r="X58" s="150"/>
      <c r="Y58" s="150" t="n">
        <v>4.2556</v>
      </c>
      <c r="Z58" s="150" t="n">
        <f aca="false">+Input!$D$18</f>
        <v>-3.6009</v>
      </c>
      <c r="AA58" s="150"/>
      <c r="AB58" s="150"/>
      <c r="AC58" s="150"/>
      <c r="AD58" s="150"/>
      <c r="AE58" s="150"/>
      <c r="AF58" s="150"/>
      <c r="AG58" s="150"/>
      <c r="AH58" s="8"/>
      <c r="AI58" s="289"/>
      <c r="AJ58" s="290"/>
      <c r="AK58" s="282"/>
      <c r="AL58" s="283"/>
      <c r="AM58" s="14"/>
      <c r="AN58" s="10"/>
      <c r="AO58" s="132"/>
      <c r="AP58" s="132"/>
      <c r="AQ58" s="132"/>
      <c r="AR58" s="132"/>
      <c r="AS58" s="132"/>
      <c r="AT58" s="145"/>
      <c r="AU58" s="145"/>
      <c r="AV58" s="145"/>
      <c r="AW58" s="145"/>
      <c r="AX58" s="145"/>
      <c r="BB58" s="150" t="n">
        <f aca="false">+Input!$D$18</f>
        <v>-3.6009</v>
      </c>
    </row>
    <row r="59" customFormat="false" ht="12.75" hidden="false" customHeight="true" outlineLevel="0" collapsed="false">
      <c r="A59" s="276" t="s">
        <v>278</v>
      </c>
      <c r="B59" s="275" t="n">
        <f aca="false">SUM(C59:AG59)</f>
        <v>406.6058</v>
      </c>
      <c r="C59" s="150"/>
      <c r="D59" s="150" t="n">
        <v>422.2213</v>
      </c>
      <c r="E59" s="140" t="n">
        <v>27.7128</v>
      </c>
      <c r="F59" s="150" t="n">
        <v>28.784</v>
      </c>
      <c r="G59" s="150" t="n">
        <v>32.8825</v>
      </c>
      <c r="H59" s="150" t="n">
        <v>33.0384</v>
      </c>
      <c r="I59" s="150"/>
      <c r="J59" s="150"/>
      <c r="K59" s="150" t="n">
        <v>108.6851</v>
      </c>
      <c r="L59" s="150" t="n">
        <v>32.596</v>
      </c>
      <c r="M59" s="150" t="n">
        <v>32.2522</v>
      </c>
      <c r="N59" s="150" t="n">
        <v>-29.3435</v>
      </c>
      <c r="O59" s="150"/>
      <c r="P59" s="150"/>
      <c r="Q59" s="150"/>
      <c r="R59" s="150" t="n">
        <v>-102.7111</v>
      </c>
      <c r="S59" s="150" t="n">
        <v>-29.431</v>
      </c>
      <c r="T59" s="150" t="n">
        <v>-29.5358</v>
      </c>
      <c r="U59" s="150" t="n">
        <v>-29.3103</v>
      </c>
      <c r="V59" s="150" t="n">
        <v>-19.861</v>
      </c>
      <c r="X59" s="150"/>
      <c r="Y59" s="150" t="n">
        <v>-49.6738</v>
      </c>
      <c r="Z59" s="150" t="n">
        <f aca="false">+Input!$D$19</f>
        <v>-21.7</v>
      </c>
      <c r="AA59" s="150"/>
      <c r="AB59" s="150"/>
      <c r="AC59" s="150"/>
      <c r="AD59" s="150"/>
      <c r="AE59" s="150"/>
      <c r="AF59" s="150"/>
      <c r="AG59" s="150"/>
      <c r="AH59" s="8"/>
      <c r="AI59" s="289"/>
      <c r="AJ59" s="290"/>
      <c r="AK59" s="282"/>
      <c r="AL59" s="283"/>
      <c r="AM59" s="14"/>
      <c r="AN59" s="277"/>
      <c r="AO59" s="132"/>
      <c r="AP59" s="132"/>
      <c r="AQ59" s="132"/>
      <c r="AR59" s="132"/>
      <c r="AS59" s="132"/>
      <c r="AT59" s="145"/>
      <c r="AU59" s="145"/>
      <c r="AV59" s="145"/>
      <c r="AW59" s="145"/>
      <c r="AX59" s="145"/>
      <c r="BB59" s="150" t="n">
        <f aca="false">+Input!$D$19</f>
        <v>-21.7</v>
      </c>
    </row>
    <row r="60" customFormat="false" ht="12.75" hidden="false" customHeight="true" outlineLevel="0" collapsed="false">
      <c r="A60" s="276" t="s">
        <v>279</v>
      </c>
      <c r="B60" s="275" t="n">
        <f aca="false">SUM(C60:AG60)</f>
        <v>0</v>
      </c>
      <c r="C60" s="150"/>
      <c r="D60" s="150" t="n">
        <v>0</v>
      </c>
      <c r="E60" s="140" t="n">
        <v>0</v>
      </c>
      <c r="F60" s="150" t="n">
        <v>0</v>
      </c>
      <c r="G60" s="150" t="n">
        <v>0</v>
      </c>
      <c r="H60" s="150" t="n">
        <v>0</v>
      </c>
      <c r="I60" s="150"/>
      <c r="J60" s="150"/>
      <c r="K60" s="150" t="n">
        <v>0</v>
      </c>
      <c r="L60" s="150" t="n">
        <v>0</v>
      </c>
      <c r="M60" s="150" t="n">
        <v>0</v>
      </c>
      <c r="N60" s="150" t="n">
        <v>0</v>
      </c>
      <c r="O60" s="150"/>
      <c r="P60" s="150"/>
      <c r="Q60" s="150"/>
      <c r="R60" s="150" t="n">
        <v>0</v>
      </c>
      <c r="S60" s="150" t="n">
        <v>0</v>
      </c>
      <c r="T60" s="150" t="n">
        <v>0</v>
      </c>
      <c r="U60" s="150" t="n">
        <v>0</v>
      </c>
      <c r="V60" s="150" t="n">
        <v>0</v>
      </c>
      <c r="X60" s="150"/>
      <c r="Y60" s="150" t="n">
        <v>0</v>
      </c>
      <c r="Z60" s="150" t="n">
        <f aca="false">+Input!$D$20</f>
        <v>0</v>
      </c>
      <c r="AA60" s="150"/>
      <c r="AB60" s="150"/>
      <c r="AC60" s="150"/>
      <c r="AD60" s="150"/>
      <c r="AE60" s="150"/>
      <c r="AF60" s="150"/>
      <c r="AG60" s="150"/>
      <c r="AH60" s="8"/>
      <c r="AI60" s="289"/>
      <c r="AJ60" s="291"/>
      <c r="AK60" s="282"/>
      <c r="AL60" s="283"/>
      <c r="AM60" s="14"/>
      <c r="AN60" s="277"/>
      <c r="AO60" s="132"/>
      <c r="AP60" s="132"/>
      <c r="AQ60" s="132"/>
      <c r="AR60" s="132"/>
      <c r="AS60" s="132"/>
      <c r="AT60" s="145"/>
      <c r="AU60" s="145"/>
      <c r="AV60" s="145"/>
      <c r="AW60" s="145"/>
      <c r="AX60" s="145"/>
      <c r="BB60" s="150" t="n">
        <f aca="false">+Input!$D$20</f>
        <v>0</v>
      </c>
    </row>
    <row r="61" customFormat="false" ht="12.75" hidden="false" customHeight="true" outlineLevel="0" collapsed="false">
      <c r="A61" s="276" t="s">
        <v>439</v>
      </c>
      <c r="B61" s="275" t="n">
        <f aca="false">SUM(C61:AG61)</f>
        <v>0</v>
      </c>
      <c r="C61" s="150"/>
      <c r="D61" s="150" t="n">
        <v>0</v>
      </c>
      <c r="E61" s="140" t="n">
        <v>0</v>
      </c>
      <c r="F61" s="150" t="n">
        <v>0</v>
      </c>
      <c r="G61" s="150" t="n">
        <v>0</v>
      </c>
      <c r="H61" s="150" t="n">
        <v>0</v>
      </c>
      <c r="I61" s="150"/>
      <c r="J61" s="150"/>
      <c r="K61" s="150" t="n">
        <v>0</v>
      </c>
      <c r="L61" s="150" t="n">
        <v>0</v>
      </c>
      <c r="M61" s="150" t="n">
        <v>0</v>
      </c>
      <c r="N61" s="150" t="n">
        <v>0</v>
      </c>
      <c r="O61" s="150"/>
      <c r="P61" s="150"/>
      <c r="Q61" s="150"/>
      <c r="R61" s="150" t="n">
        <v>0</v>
      </c>
      <c r="S61" s="150" t="n">
        <v>0</v>
      </c>
      <c r="T61" s="150" t="n">
        <v>0</v>
      </c>
      <c r="U61" s="150" t="n">
        <v>0</v>
      </c>
      <c r="V61" s="150" t="n">
        <v>0</v>
      </c>
      <c r="X61" s="150"/>
      <c r="Y61" s="150" t="n">
        <v>0</v>
      </c>
      <c r="Z61" s="150" t="n">
        <f aca="false">+Input!$D$21</f>
        <v>0</v>
      </c>
      <c r="AA61" s="150"/>
      <c r="AB61" s="150"/>
      <c r="AC61" s="150"/>
      <c r="AD61" s="150"/>
      <c r="AE61" s="150"/>
      <c r="AF61" s="150"/>
      <c r="AG61" s="150"/>
      <c r="AH61" s="8"/>
      <c r="AI61" s="289"/>
      <c r="AJ61" s="290"/>
      <c r="AK61" s="282"/>
      <c r="AL61" s="283"/>
      <c r="AM61" s="14"/>
      <c r="AN61" s="277"/>
      <c r="AO61" s="8"/>
      <c r="AP61" s="8"/>
      <c r="AQ61" s="8"/>
      <c r="AR61" s="8"/>
      <c r="AS61" s="8"/>
      <c r="BB61" s="150" t="n">
        <f aca="false">+Input!$D$21</f>
        <v>0</v>
      </c>
    </row>
    <row r="62" customFormat="false" ht="12.75" hidden="false" customHeight="true" outlineLevel="0" collapsed="false">
      <c r="A62" s="276" t="s">
        <v>281</v>
      </c>
      <c r="B62" s="275" t="n">
        <f aca="false">SUM(C62:AG62)</f>
        <v>312.0656</v>
      </c>
      <c r="C62" s="150"/>
      <c r="D62" s="150" t="n">
        <v>198.0494</v>
      </c>
      <c r="E62" s="140" t="n">
        <v>7.7279</v>
      </c>
      <c r="F62" s="150" t="n">
        <v>24.7037</v>
      </c>
      <c r="G62" s="150" t="n">
        <v>5.1504</v>
      </c>
      <c r="H62" s="150" t="n">
        <v>4.8476</v>
      </c>
      <c r="I62" s="150"/>
      <c r="J62" s="150"/>
      <c r="K62" s="150" t="n">
        <v>4.0768</v>
      </c>
      <c r="L62" s="150" t="n">
        <v>5.4896</v>
      </c>
      <c r="M62" s="150" t="n">
        <v>5.0732</v>
      </c>
      <c r="N62" s="150" t="n">
        <v>4.9242</v>
      </c>
      <c r="O62" s="150"/>
      <c r="P62" s="150"/>
      <c r="Q62" s="150"/>
      <c r="R62" s="150" t="n">
        <v>5.0217</v>
      </c>
      <c r="S62" s="150" t="n">
        <v>4.8998</v>
      </c>
      <c r="T62" s="150" t="n">
        <v>5.23</v>
      </c>
      <c r="U62" s="150" t="n">
        <v>53.687</v>
      </c>
      <c r="V62" s="150" t="n">
        <v>4.9735</v>
      </c>
      <c r="X62" s="150"/>
      <c r="Y62" s="150" t="n">
        <v>-26.8347</v>
      </c>
      <c r="Z62" s="150" t="n">
        <f aca="false">+Input!$D$22+Input!$D$23</f>
        <v>5.0455</v>
      </c>
      <c r="AA62" s="150"/>
      <c r="AB62" s="150"/>
      <c r="AC62" s="150"/>
      <c r="AD62" s="150"/>
      <c r="AE62" s="150"/>
      <c r="AF62" s="150"/>
      <c r="AG62" s="150"/>
      <c r="AH62" s="8"/>
      <c r="AI62" s="289"/>
      <c r="AJ62" s="290"/>
      <c r="AK62" s="282"/>
      <c r="AL62" s="283"/>
      <c r="AM62" s="14"/>
      <c r="AN62" s="10"/>
      <c r="AO62" s="10"/>
      <c r="AP62" s="8"/>
      <c r="AQ62" s="8"/>
      <c r="AR62" s="8"/>
      <c r="AS62" s="8"/>
      <c r="BB62" s="150" t="n">
        <f aca="false">+Input!$D$22+Input!$D$23</f>
        <v>5.0455</v>
      </c>
    </row>
    <row r="63" customFormat="false" ht="12.75" hidden="false" customHeight="true" outlineLevel="0" collapsed="false">
      <c r="A63" s="276" t="s">
        <v>393</v>
      </c>
      <c r="B63" s="275" t="n">
        <f aca="false">SUM(C63:AG63)</f>
        <v>0</v>
      </c>
      <c r="C63" s="150"/>
      <c r="D63" s="150" t="n">
        <v>0</v>
      </c>
      <c r="E63" s="140" t="n">
        <v>0</v>
      </c>
      <c r="F63" s="150" t="n">
        <v>0</v>
      </c>
      <c r="G63" s="150" t="n">
        <v>0</v>
      </c>
      <c r="H63" s="150" t="n">
        <v>0</v>
      </c>
      <c r="I63" s="150"/>
      <c r="J63" s="150"/>
      <c r="K63" s="150" t="n">
        <v>0</v>
      </c>
      <c r="L63" s="150" t="n">
        <v>0</v>
      </c>
      <c r="M63" s="150" t="n">
        <v>0</v>
      </c>
      <c r="N63" s="150" t="n">
        <v>0</v>
      </c>
      <c r="O63" s="150"/>
      <c r="P63" s="150"/>
      <c r="Q63" s="150"/>
      <c r="R63" s="150" t="n">
        <v>0</v>
      </c>
      <c r="S63" s="150" t="n">
        <v>0</v>
      </c>
      <c r="T63" s="150" t="n">
        <v>0</v>
      </c>
      <c r="U63" s="150" t="n">
        <v>0</v>
      </c>
      <c r="V63" s="150" t="n">
        <v>0</v>
      </c>
      <c r="X63" s="150"/>
      <c r="Y63" s="150" t="n">
        <v>0</v>
      </c>
      <c r="Z63" s="150" t="n">
        <f aca="false">+Input!$D$34</f>
        <v>0</v>
      </c>
      <c r="AA63" s="150"/>
      <c r="AB63" s="150"/>
      <c r="AC63" s="150"/>
      <c r="AD63" s="150"/>
      <c r="AE63" s="150"/>
      <c r="AF63" s="150"/>
      <c r="AG63" s="150"/>
      <c r="AH63" s="8"/>
      <c r="AI63" s="292"/>
      <c r="AJ63" s="281"/>
      <c r="AK63" s="282"/>
      <c r="AL63" s="283"/>
      <c r="AM63" s="14"/>
      <c r="AN63" s="8"/>
      <c r="AO63" s="8"/>
      <c r="AP63" s="8"/>
      <c r="AQ63" s="8"/>
      <c r="AR63" s="8"/>
      <c r="AS63" s="8"/>
      <c r="BB63" s="150" t="n">
        <f aca="false">+Input!$D$34</f>
        <v>0</v>
      </c>
    </row>
    <row r="64" customFormat="false" ht="12.75" hidden="true" customHeight="true" outlineLevel="0" collapsed="false">
      <c r="A64" s="276" t="s">
        <v>440</v>
      </c>
      <c r="B64" s="275" t="n">
        <f aca="false">SUM(C64:AG64)</f>
        <v>0</v>
      </c>
      <c r="C64" s="150"/>
      <c r="D64" s="150"/>
      <c r="F64" s="150"/>
      <c r="G64" s="150"/>
      <c r="H64" s="150"/>
      <c r="I64" s="150"/>
      <c r="J64" s="150"/>
      <c r="K64" s="150"/>
      <c r="L64" s="150"/>
      <c r="M64" s="150"/>
      <c r="N64" s="150"/>
      <c r="O64" s="150"/>
      <c r="P64" s="150"/>
      <c r="Q64" s="150"/>
      <c r="R64" s="150"/>
      <c r="S64" s="150"/>
      <c r="T64" s="150"/>
      <c r="U64" s="150"/>
      <c r="V64" s="150"/>
      <c r="X64" s="150"/>
      <c r="Y64" s="150"/>
      <c r="Z64" s="150"/>
      <c r="AA64" s="150"/>
      <c r="AB64" s="150"/>
      <c r="AC64" s="150"/>
      <c r="AD64" s="150"/>
      <c r="AE64" s="150"/>
      <c r="AF64" s="150"/>
      <c r="AG64" s="150"/>
      <c r="AH64" s="8"/>
      <c r="AI64" s="293"/>
      <c r="AJ64" s="294"/>
      <c r="AK64" s="282"/>
      <c r="AL64" s="283"/>
      <c r="AM64" s="14"/>
      <c r="AN64" s="8"/>
      <c r="AO64" s="8"/>
      <c r="AP64" s="8"/>
      <c r="AQ64" s="8"/>
      <c r="AR64" s="8"/>
      <c r="AS64" s="8"/>
      <c r="BB64" s="150"/>
    </row>
    <row r="65" customFormat="false" ht="12.75" hidden="true" customHeight="true" outlineLevel="0" collapsed="false">
      <c r="A65" s="218" t="s">
        <v>441</v>
      </c>
      <c r="B65" s="275" t="n">
        <f aca="false">SUM(C65:AG65)</f>
        <v>0</v>
      </c>
      <c r="C65" s="150"/>
      <c r="D65" s="150"/>
      <c r="F65" s="150"/>
      <c r="G65" s="150"/>
      <c r="H65" s="150"/>
      <c r="I65" s="150"/>
      <c r="J65" s="150"/>
      <c r="K65" s="150"/>
      <c r="L65" s="150"/>
      <c r="M65" s="150"/>
      <c r="N65" s="150"/>
      <c r="O65" s="150"/>
      <c r="P65" s="150"/>
      <c r="Q65" s="150"/>
      <c r="R65" s="150"/>
      <c r="S65" s="150"/>
      <c r="T65" s="150"/>
      <c r="U65" s="150"/>
      <c r="V65" s="150"/>
      <c r="X65" s="150"/>
      <c r="Y65" s="150"/>
      <c r="Z65" s="150"/>
      <c r="AA65" s="150"/>
      <c r="AB65" s="150"/>
      <c r="AC65" s="150"/>
      <c r="AD65" s="150"/>
      <c r="AE65" s="150"/>
      <c r="AF65" s="150"/>
      <c r="AG65" s="150"/>
      <c r="AH65" s="8"/>
      <c r="AI65" s="295"/>
      <c r="AJ65" s="294"/>
      <c r="AK65" s="282"/>
      <c r="AL65" s="283"/>
      <c r="AM65" s="14"/>
      <c r="AN65" s="8"/>
      <c r="AO65" s="8"/>
      <c r="AP65" s="8"/>
      <c r="AQ65" s="8"/>
      <c r="AR65" s="8"/>
      <c r="AS65" s="8"/>
      <c r="BB65" s="150"/>
    </row>
    <row r="66" customFormat="false" ht="12.75" hidden="false" customHeight="true" outlineLevel="0" collapsed="false">
      <c r="A66" s="218" t="s">
        <v>442</v>
      </c>
      <c r="B66" s="275" t="n">
        <f aca="false">SUM(C66:AG66)</f>
        <v>0</v>
      </c>
      <c r="C66" s="150"/>
      <c r="D66" s="150"/>
      <c r="F66" s="150"/>
      <c r="G66" s="150"/>
      <c r="H66" s="150"/>
      <c r="I66" s="150"/>
      <c r="J66" s="150"/>
      <c r="K66" s="150"/>
      <c r="L66" s="150"/>
      <c r="M66" s="150"/>
      <c r="N66" s="150"/>
      <c r="O66" s="150"/>
      <c r="P66" s="150"/>
      <c r="Q66" s="150"/>
      <c r="R66" s="150"/>
      <c r="S66" s="150"/>
      <c r="T66" s="150"/>
      <c r="U66" s="150"/>
      <c r="V66" s="150"/>
      <c r="X66" s="150"/>
      <c r="Y66" s="150"/>
      <c r="Z66" s="150"/>
      <c r="AA66" s="150"/>
      <c r="AB66" s="150"/>
      <c r="AC66" s="150"/>
      <c r="AD66" s="150"/>
      <c r="AE66" s="150"/>
      <c r="AF66" s="150"/>
      <c r="AG66" s="150"/>
      <c r="AH66" s="8"/>
      <c r="AI66" s="296"/>
      <c r="AJ66" s="297"/>
      <c r="AK66" s="298"/>
      <c r="AL66" s="299"/>
      <c r="AM66" s="4"/>
      <c r="AN66" s="8"/>
      <c r="AO66" s="8"/>
      <c r="AP66" s="8"/>
      <c r="AQ66" s="8"/>
      <c r="AR66" s="8"/>
      <c r="AS66" s="8"/>
      <c r="BB66" s="150"/>
    </row>
    <row r="67" customFormat="false" ht="12.75" hidden="false" customHeight="true" outlineLevel="0" collapsed="false">
      <c r="A67" s="218" t="s">
        <v>443</v>
      </c>
      <c r="B67" s="275" t="n">
        <f aca="false">SUM(C67:AG67)</f>
        <v>0</v>
      </c>
      <c r="C67" s="150"/>
      <c r="D67" s="150" t="n">
        <v>0</v>
      </c>
      <c r="E67" s="140" t="n">
        <v>0</v>
      </c>
      <c r="F67" s="150" t="n">
        <v>0</v>
      </c>
      <c r="G67" s="150" t="n">
        <v>0</v>
      </c>
      <c r="H67" s="150" t="n">
        <v>0</v>
      </c>
      <c r="I67" s="150"/>
      <c r="J67" s="150"/>
      <c r="K67" s="150" t="n">
        <v>0</v>
      </c>
      <c r="L67" s="150" t="n">
        <v>0</v>
      </c>
      <c r="M67" s="150" t="n">
        <v>0</v>
      </c>
      <c r="N67" s="150" t="n">
        <v>0</v>
      </c>
      <c r="O67" s="150"/>
      <c r="P67" s="150"/>
      <c r="Q67" s="150"/>
      <c r="R67" s="150" t="n">
        <v>0</v>
      </c>
      <c r="S67" s="150" t="n">
        <v>0</v>
      </c>
      <c r="T67" s="150" t="n">
        <v>0</v>
      </c>
      <c r="U67" s="150" t="n">
        <v>0</v>
      </c>
      <c r="V67" s="150" t="n">
        <v>0</v>
      </c>
      <c r="X67" s="150"/>
      <c r="Y67" s="150" t="n">
        <v>0</v>
      </c>
      <c r="Z67" s="150" t="n">
        <f aca="false">+Input!$D$24</f>
        <v>0</v>
      </c>
      <c r="AA67" s="150"/>
      <c r="AB67" s="150"/>
      <c r="AC67" s="150"/>
      <c r="AD67" s="150"/>
      <c r="AE67" s="150"/>
      <c r="AF67" s="150"/>
      <c r="AG67" s="150"/>
      <c r="AH67" s="8"/>
      <c r="AI67" s="296"/>
      <c r="AJ67" s="297"/>
      <c r="AK67" s="298"/>
      <c r="AL67" s="299"/>
      <c r="AM67" s="4"/>
      <c r="AN67" s="8"/>
      <c r="AO67" s="8"/>
      <c r="AP67" s="8"/>
      <c r="AQ67" s="8"/>
      <c r="AR67" s="8"/>
      <c r="AS67" s="8"/>
      <c r="BB67" s="150" t="n">
        <f aca="false">+Input!$D$24</f>
        <v>0</v>
      </c>
    </row>
    <row r="68" customFormat="false" ht="12.75" hidden="false" customHeight="true" outlineLevel="0" collapsed="false">
      <c r="A68" s="218" t="s">
        <v>444</v>
      </c>
      <c r="B68" s="275" t="n">
        <f aca="false">SUM(C68:AG68)</f>
        <v>0</v>
      </c>
      <c r="C68" s="150"/>
      <c r="D68" s="150"/>
      <c r="F68" s="150"/>
      <c r="G68" s="150"/>
      <c r="H68" s="150"/>
      <c r="I68" s="150"/>
      <c r="J68" s="150"/>
      <c r="K68" s="150"/>
      <c r="L68" s="150"/>
      <c r="M68" s="150"/>
      <c r="N68" s="150"/>
      <c r="O68" s="150"/>
      <c r="P68" s="150"/>
      <c r="Q68" s="150"/>
      <c r="R68" s="150"/>
      <c r="S68" s="150"/>
      <c r="T68" s="150"/>
      <c r="U68" s="150"/>
      <c r="V68" s="150"/>
      <c r="W68" s="150"/>
      <c r="X68" s="150"/>
      <c r="Y68" s="150"/>
      <c r="Z68" s="150"/>
      <c r="AA68" s="150"/>
      <c r="AB68" s="150"/>
      <c r="AC68" s="150"/>
      <c r="AD68" s="150"/>
      <c r="AE68" s="150"/>
      <c r="AF68" s="150"/>
      <c r="AG68" s="150"/>
      <c r="AH68" s="8"/>
      <c r="AI68" s="296"/>
      <c r="AJ68" s="297"/>
      <c r="AK68" s="298"/>
      <c r="AL68" s="299"/>
      <c r="AM68" s="4"/>
      <c r="AN68" s="8"/>
      <c r="AO68" s="8"/>
      <c r="AP68" s="8"/>
      <c r="AQ68" s="8"/>
      <c r="AR68" s="8"/>
      <c r="AS68" s="8"/>
      <c r="BB68" s="150"/>
    </row>
    <row r="69" customFormat="false" ht="12.75" hidden="false" customHeight="true" outlineLevel="0" collapsed="false">
      <c r="A69" s="276" t="s">
        <v>445</v>
      </c>
      <c r="B69" s="275" t="n">
        <f aca="false">SUM(C69:AG69)</f>
        <v>0</v>
      </c>
      <c r="C69" s="150"/>
      <c r="D69" s="150"/>
      <c r="F69" s="150"/>
      <c r="G69" s="150"/>
      <c r="H69" s="150"/>
      <c r="I69" s="150"/>
      <c r="J69" s="150"/>
      <c r="K69" s="150"/>
      <c r="L69" s="150"/>
      <c r="M69" s="150"/>
      <c r="N69" s="150"/>
      <c r="O69" s="150"/>
      <c r="P69" s="150"/>
      <c r="Q69" s="150"/>
      <c r="R69" s="150"/>
      <c r="S69" s="150"/>
      <c r="T69" s="150"/>
      <c r="U69" s="150"/>
      <c r="V69" s="150"/>
      <c r="W69" s="150"/>
      <c r="X69" s="150"/>
      <c r="Y69" s="150"/>
      <c r="Z69" s="150"/>
      <c r="AA69" s="150"/>
      <c r="AB69" s="150"/>
      <c r="AC69" s="150"/>
      <c r="AD69" s="150"/>
      <c r="AE69" s="150"/>
      <c r="AF69" s="150"/>
      <c r="AG69" s="150"/>
      <c r="AH69" s="8"/>
      <c r="AI69" s="296"/>
      <c r="AJ69" s="297"/>
      <c r="AK69" s="298"/>
      <c r="AL69" s="299"/>
      <c r="AM69" s="4"/>
      <c r="AN69" s="8"/>
      <c r="AO69" s="8"/>
      <c r="AP69" s="8"/>
      <c r="AQ69" s="8"/>
      <c r="AR69" s="8"/>
      <c r="AS69" s="8"/>
      <c r="BB69" s="150"/>
    </row>
    <row r="70" customFormat="false" ht="12.75" hidden="false" customHeight="true" outlineLevel="0" collapsed="false">
      <c r="A70" s="218" t="s">
        <v>446</v>
      </c>
      <c r="B70" s="275" t="n">
        <f aca="false">SUM(C70:AG70)</f>
        <v>0</v>
      </c>
      <c r="C70" s="150"/>
      <c r="D70" s="150"/>
      <c r="F70" s="150"/>
      <c r="G70" s="150"/>
      <c r="H70" s="150"/>
      <c r="I70" s="150"/>
      <c r="J70" s="150"/>
      <c r="K70" s="150"/>
      <c r="L70" s="150"/>
      <c r="M70" s="150"/>
      <c r="N70" s="150"/>
      <c r="O70" s="150"/>
      <c r="P70" s="150"/>
      <c r="Q70" s="150"/>
      <c r="R70" s="150"/>
      <c r="S70" s="150"/>
      <c r="T70" s="150"/>
      <c r="U70" s="150"/>
      <c r="V70" s="150"/>
      <c r="W70" s="150"/>
      <c r="X70" s="150"/>
      <c r="Y70" s="150"/>
      <c r="Z70" s="150"/>
      <c r="AA70" s="150"/>
      <c r="AB70" s="150"/>
      <c r="AC70" s="150"/>
      <c r="AD70" s="150"/>
      <c r="AE70" s="150"/>
      <c r="AF70" s="150"/>
      <c r="AG70" s="150"/>
      <c r="AH70" s="8"/>
      <c r="AI70" s="296"/>
      <c r="AJ70" s="297"/>
      <c r="AK70" s="298"/>
      <c r="AL70" s="299"/>
      <c r="AM70" s="4"/>
      <c r="AN70" s="8"/>
      <c r="AO70" s="8"/>
      <c r="AP70" s="8"/>
      <c r="AQ70" s="8"/>
      <c r="AR70" s="8"/>
      <c r="AS70" s="8"/>
      <c r="BB70" s="150"/>
    </row>
    <row r="71" customFormat="false" ht="12.75" hidden="false" customHeight="true" outlineLevel="0" collapsed="false">
      <c r="A71" s="218" t="s">
        <v>447</v>
      </c>
      <c r="B71" s="275" t="s">
        <v>448</v>
      </c>
      <c r="C71" s="150"/>
      <c r="AH71" s="8"/>
      <c r="AI71" s="296"/>
      <c r="AJ71" s="297"/>
      <c r="AK71" s="298"/>
      <c r="AL71" s="299"/>
      <c r="AM71" s="4"/>
      <c r="AN71" s="8"/>
    </row>
    <row r="72" customFormat="false" ht="12.75" hidden="false" customHeight="true" outlineLevel="0" collapsed="false">
      <c r="A72" s="218"/>
      <c r="B72" s="300" t="s">
        <v>449</v>
      </c>
      <c r="C72" s="9"/>
      <c r="AH72" s="8"/>
      <c r="AI72" s="296"/>
      <c r="AJ72" s="297"/>
      <c r="AK72" s="298"/>
      <c r="AL72" s="299"/>
      <c r="AM72" s="4"/>
    </row>
    <row r="73" customFormat="false" ht="12.75" hidden="false" customHeight="true" outlineLevel="0" collapsed="false">
      <c r="A73" s="218" t="s">
        <v>450</v>
      </c>
      <c r="B73" s="275" t="n">
        <f aca="false">E22</f>
        <v>0</v>
      </c>
      <c r="C73" s="150"/>
      <c r="AH73" s="8"/>
      <c r="AI73" s="280" t="s">
        <v>488</v>
      </c>
      <c r="AJ73" s="291"/>
      <c r="AK73" s="390"/>
      <c r="AL73" s="283"/>
      <c r="AM73" s="14"/>
    </row>
    <row r="74" customFormat="false" ht="12.75" hidden="false" customHeight="true" outlineLevel="0" collapsed="false">
      <c r="A74" s="218" t="s">
        <v>451</v>
      </c>
      <c r="B74" s="275" t="n">
        <f aca="false">SUM(C74:AG74)</f>
        <v>0</v>
      </c>
      <c r="C74" s="150"/>
      <c r="D74" s="150"/>
      <c r="E74" s="150"/>
      <c r="F74" s="150"/>
      <c r="G74" s="150"/>
      <c r="H74" s="150"/>
      <c r="I74" s="150"/>
      <c r="J74" s="150"/>
      <c r="K74" s="150"/>
      <c r="L74" s="150"/>
      <c r="M74" s="0"/>
      <c r="N74" s="150"/>
      <c r="O74" s="150"/>
      <c r="P74" s="150"/>
      <c r="Q74" s="150"/>
      <c r="R74" s="150"/>
      <c r="S74" s="150"/>
      <c r="T74" s="150"/>
      <c r="U74" s="150"/>
      <c r="V74" s="150"/>
      <c r="W74" s="150"/>
      <c r="X74" s="150"/>
      <c r="Y74" s="150"/>
      <c r="Z74" s="150"/>
      <c r="AA74" s="150"/>
      <c r="AB74" s="150"/>
      <c r="AC74" s="150"/>
      <c r="AD74" s="150"/>
      <c r="AE74" s="150"/>
      <c r="AF74" s="150"/>
      <c r="AG74" s="301"/>
      <c r="AH74" s="8"/>
      <c r="AI74" s="289"/>
      <c r="AJ74" s="290"/>
      <c r="AK74" s="282"/>
      <c r="AL74" s="283"/>
      <c r="AM74" s="14"/>
    </row>
    <row r="75" customFormat="false" ht="12.75" hidden="false" customHeight="true" outlineLevel="0" collapsed="false">
      <c r="A75" s="218"/>
      <c r="B75" s="302"/>
      <c r="C75" s="9"/>
      <c r="D75" s="9"/>
      <c r="E75" s="9"/>
      <c r="F75" s="9"/>
      <c r="G75" s="9"/>
      <c r="H75" s="9"/>
      <c r="I75" s="9"/>
      <c r="J75" s="9"/>
      <c r="K75" s="9"/>
      <c r="L75" s="9"/>
      <c r="M75" s="9"/>
      <c r="N75" s="9"/>
      <c r="O75" s="9"/>
      <c r="P75" s="9"/>
      <c r="Q75" s="9"/>
      <c r="R75" s="9"/>
      <c r="S75" s="9"/>
      <c r="T75" s="9"/>
      <c r="U75" s="9"/>
      <c r="V75" s="9"/>
      <c r="W75" s="9"/>
      <c r="X75" s="9"/>
      <c r="Y75" s="9"/>
      <c r="Z75" s="9"/>
      <c r="AA75" s="9"/>
      <c r="AB75" s="9"/>
      <c r="AC75" s="9"/>
      <c r="AD75" s="9"/>
      <c r="AE75" s="9"/>
      <c r="AF75" s="9"/>
      <c r="AG75" s="303"/>
      <c r="AH75" s="8"/>
      <c r="AI75" s="417"/>
      <c r="AJ75" s="418" t="s">
        <v>489</v>
      </c>
      <c r="AK75" s="298"/>
      <c r="AL75" s="419" t="n">
        <f aca="false">SUM(AJ78:AJ173)</f>
        <v>0</v>
      </c>
      <c r="AM75" s="4"/>
    </row>
    <row r="76" customFormat="false" ht="12.75" hidden="false" customHeight="true" outlineLevel="0" collapsed="false">
      <c r="A76" s="304" t="s">
        <v>452</v>
      </c>
      <c r="B76" s="305" t="n">
        <f aca="false">SUM(B47:B71)-B61-B68-B69-B58-B59</f>
        <v>-1069047.746</v>
      </c>
      <c r="C76" s="306"/>
      <c r="D76" s="306"/>
      <c r="E76" s="306"/>
      <c r="F76" s="306"/>
      <c r="G76" s="306"/>
      <c r="H76" s="306"/>
      <c r="I76" s="306"/>
      <c r="J76" s="306"/>
      <c r="K76" s="306"/>
      <c r="L76" s="306"/>
      <c r="M76" s="306"/>
      <c r="N76" s="306"/>
      <c r="O76" s="306"/>
      <c r="P76" s="306"/>
      <c r="Q76" s="306"/>
      <c r="R76" s="306"/>
      <c r="S76" s="306"/>
      <c r="T76" s="306"/>
      <c r="U76" s="306"/>
      <c r="V76" s="306"/>
      <c r="W76" s="306"/>
      <c r="X76" s="306"/>
      <c r="Y76" s="306"/>
      <c r="Z76" s="306"/>
      <c r="AA76" s="306"/>
      <c r="AB76" s="306"/>
      <c r="AC76" s="306"/>
      <c r="AD76" s="306"/>
      <c r="AE76" s="306"/>
      <c r="AF76" s="306"/>
      <c r="AG76" s="307"/>
      <c r="AH76" s="8"/>
      <c r="AI76" s="296"/>
      <c r="AJ76" s="297"/>
      <c r="AK76" s="298"/>
      <c r="AL76" s="299"/>
      <c r="AM76" s="4"/>
    </row>
    <row r="77" customFormat="false" ht="12.75" hidden="false" customHeight="true" outlineLevel="0" collapsed="false">
      <c r="A77" s="8"/>
      <c r="B77" s="8"/>
      <c r="C77" s="8"/>
      <c r="D77" s="8"/>
      <c r="E77" s="8"/>
      <c r="F77" s="8"/>
      <c r="G77" s="8"/>
      <c r="H77" s="8"/>
      <c r="I77" s="8"/>
      <c r="J77" s="8"/>
      <c r="K77" s="8"/>
      <c r="L77" s="8"/>
      <c r="M77" s="8"/>
      <c r="N77" s="8"/>
      <c r="O77" s="8"/>
      <c r="P77" s="8"/>
      <c r="Q77" s="8"/>
      <c r="R77" s="8"/>
      <c r="S77" s="8"/>
      <c r="T77" s="8"/>
      <c r="U77" s="8"/>
      <c r="V77" s="8"/>
      <c r="W77" s="8"/>
      <c r="X77" s="8"/>
      <c r="Y77" s="8"/>
      <c r="Z77" s="8"/>
      <c r="AA77" s="8"/>
      <c r="AB77" s="8"/>
      <c r="AC77" s="8"/>
      <c r="AD77" s="8"/>
      <c r="AE77" s="8"/>
      <c r="AF77" s="8"/>
      <c r="AG77" s="8"/>
      <c r="AH77" s="8"/>
      <c r="AI77" s="284" t="s">
        <v>432</v>
      </c>
      <c r="AJ77" s="285" t="s">
        <v>433</v>
      </c>
      <c r="AK77" s="286" t="s">
        <v>434</v>
      </c>
      <c r="AL77" s="287" t="s">
        <v>435</v>
      </c>
      <c r="AM77" s="288" t="s">
        <v>436</v>
      </c>
    </row>
    <row r="78" customFormat="false" ht="12.75" hidden="false" customHeight="true" outlineLevel="0" collapsed="false">
      <c r="A78" s="87"/>
      <c r="B78" s="308"/>
      <c r="AH78" s="87"/>
      <c r="AI78" s="289"/>
      <c r="AJ78" s="290"/>
      <c r="AK78" s="282"/>
      <c r="AL78" s="283"/>
      <c r="AM78" s="14"/>
    </row>
    <row r="79" customFormat="false" ht="12.75" hidden="false" customHeight="true" outlineLevel="0" collapsed="false">
      <c r="A79" s="252" t="s">
        <v>453</v>
      </c>
      <c r="B79" s="252"/>
      <c r="AH79" s="87"/>
      <c r="AI79" s="289"/>
      <c r="AJ79" s="290"/>
      <c r="AK79" s="282"/>
      <c r="AL79" s="283"/>
      <c r="AM79" s="14"/>
    </row>
    <row r="80" customFormat="false" ht="12.75" hidden="false" customHeight="true" outlineLevel="0" collapsed="false">
      <c r="A80" s="87"/>
      <c r="B80" s="308"/>
      <c r="AH80" s="87"/>
      <c r="AI80" s="289"/>
      <c r="AJ80" s="290"/>
      <c r="AK80" s="282"/>
      <c r="AL80" s="283"/>
      <c r="AM80" s="14"/>
    </row>
    <row r="81" customFormat="false" ht="12.75" hidden="false" customHeight="true" outlineLevel="0" collapsed="false">
      <c r="A81" s="255"/>
      <c r="B81" s="256" t="s">
        <v>414</v>
      </c>
      <c r="C81" s="257" t="n">
        <f aca="false">SUM(C85:C101)</f>
        <v>0</v>
      </c>
      <c r="D81" s="257" t="n">
        <f aca="false">SUM(D85:D101)</f>
        <v>0</v>
      </c>
      <c r="E81" s="257" t="n">
        <f aca="false">SUM(E85:E101)</f>
        <v>0</v>
      </c>
      <c r="F81" s="257" t="n">
        <f aca="false">SUM(F85:F101)</f>
        <v>0</v>
      </c>
      <c r="G81" s="257" t="n">
        <f aca="false">SUM(G85:G101)</f>
        <v>0</v>
      </c>
      <c r="H81" s="257" t="n">
        <f aca="false">SUM(H85:H101)</f>
        <v>0</v>
      </c>
      <c r="I81" s="257" t="n">
        <f aca="false">SUM(I85:I101)</f>
        <v>0</v>
      </c>
      <c r="J81" s="257" t="n">
        <f aca="false">SUM(J85:J101)</f>
        <v>0</v>
      </c>
      <c r="K81" s="257" t="n">
        <f aca="false">SUM(K85:K101)</f>
        <v>0</v>
      </c>
      <c r="L81" s="257" t="n">
        <f aca="false">SUM(L85:L101)</f>
        <v>0</v>
      </c>
      <c r="M81" s="257" t="n">
        <f aca="false">SUM(M85:M101)</f>
        <v>0</v>
      </c>
      <c r="N81" s="257" t="n">
        <f aca="false">SUM(N85:N101)</f>
        <v>0</v>
      </c>
      <c r="O81" s="257" t="n">
        <f aca="false">SUM(O85:O101)</f>
        <v>0</v>
      </c>
      <c r="P81" s="257" t="n">
        <f aca="false">SUM(P85:P101)</f>
        <v>0</v>
      </c>
      <c r="Q81" s="257" t="n">
        <f aca="false">SUM(Q85:Q101)</f>
        <v>0</v>
      </c>
      <c r="R81" s="257" t="n">
        <f aca="false">SUM(R85:R101)</f>
        <v>0</v>
      </c>
      <c r="S81" s="257" t="n">
        <f aca="false">SUM(S85:S101)</f>
        <v>0</v>
      </c>
      <c r="T81" s="257" t="n">
        <f aca="false">SUM(T85:T101)</f>
        <v>0</v>
      </c>
      <c r="U81" s="257" t="n">
        <f aca="false">SUM(U85:U101)</f>
        <v>0</v>
      </c>
      <c r="V81" s="257" t="n">
        <f aca="false">SUM(V85:V101)</f>
        <v>0</v>
      </c>
      <c r="W81" s="257" t="n">
        <f aca="false">SUM(W85:W101)</f>
        <v>0</v>
      </c>
      <c r="X81" s="257" t="n">
        <f aca="false">SUM(X85:X101)</f>
        <v>0</v>
      </c>
      <c r="Y81" s="257" t="n">
        <f aca="false">SUM(Y85:Y101)</f>
        <v>0</v>
      </c>
      <c r="Z81" s="257" t="n">
        <f aca="false">SUM(Z85:Z101)</f>
        <v>0</v>
      </c>
      <c r="AA81" s="257" t="n">
        <f aca="false">SUM(AA85:AA101)</f>
        <v>0</v>
      </c>
      <c r="AB81" s="257" t="n">
        <f aca="false">SUM(AB85:AB101)</f>
        <v>0</v>
      </c>
      <c r="AC81" s="257" t="n">
        <f aca="false">SUM(AC85:AC101)</f>
        <v>0</v>
      </c>
      <c r="AD81" s="257" t="n">
        <f aca="false">SUM(AD85:AD101)</f>
        <v>0</v>
      </c>
      <c r="AE81" s="257" t="n">
        <f aca="false">SUM(AE85:AE101)</f>
        <v>0</v>
      </c>
      <c r="AF81" s="257" t="n">
        <f aca="false">SUM(AF85:AF101)</f>
        <v>0</v>
      </c>
      <c r="AG81" s="257" t="n">
        <f aca="false">SUM(AG85:AG101)</f>
        <v>0</v>
      </c>
      <c r="AH81" s="8"/>
      <c r="AI81" s="12"/>
      <c r="AJ81" s="291"/>
      <c r="AK81" s="395"/>
      <c r="AL81" s="283"/>
      <c r="AM81" s="14"/>
      <c r="AO81" s="8"/>
      <c r="AP81" s="8"/>
      <c r="AQ81" s="8"/>
      <c r="AR81" s="8"/>
      <c r="AS81" s="8"/>
    </row>
    <row r="82" customFormat="false" ht="12.75" hidden="false" customHeight="true" outlineLevel="0" collapsed="false">
      <c r="A82" s="260" t="s">
        <v>322</v>
      </c>
      <c r="B82" s="261" t="n">
        <f aca="false">B44</f>
        <v>36982</v>
      </c>
      <c r="C82" s="262" t="n">
        <f aca="false">C44</f>
        <v>36982</v>
      </c>
      <c r="D82" s="262" t="n">
        <f aca="false">D44</f>
        <v>36983</v>
      </c>
      <c r="E82" s="262" t="n">
        <f aca="false">E44</f>
        <v>36984</v>
      </c>
      <c r="F82" s="262" t="n">
        <f aca="false">F44</f>
        <v>36985</v>
      </c>
      <c r="G82" s="262" t="n">
        <f aca="false">G44</f>
        <v>36986</v>
      </c>
      <c r="H82" s="262" t="n">
        <f aca="false">H44</f>
        <v>36987</v>
      </c>
      <c r="I82" s="262" t="n">
        <f aca="false">I44</f>
        <v>36988</v>
      </c>
      <c r="J82" s="262" t="n">
        <f aca="false">J44</f>
        <v>36989</v>
      </c>
      <c r="K82" s="262" t="n">
        <f aca="false">K44</f>
        <v>36990</v>
      </c>
      <c r="L82" s="262" t="n">
        <f aca="false">L44</f>
        <v>36991</v>
      </c>
      <c r="M82" s="262" t="n">
        <f aca="false">M44</f>
        <v>36992</v>
      </c>
      <c r="N82" s="262" t="n">
        <f aca="false">N44</f>
        <v>36993</v>
      </c>
      <c r="O82" s="262" t="n">
        <f aca="false">O44</f>
        <v>36994</v>
      </c>
      <c r="P82" s="262" t="n">
        <f aca="false">P44</f>
        <v>36995</v>
      </c>
      <c r="Q82" s="262" t="n">
        <f aca="false">Q44</f>
        <v>36996</v>
      </c>
      <c r="R82" s="262" t="n">
        <f aca="false">R44</f>
        <v>36997</v>
      </c>
      <c r="S82" s="262" t="n">
        <f aca="false">S44</f>
        <v>36998</v>
      </c>
      <c r="T82" s="262" t="n">
        <f aca="false">T44</f>
        <v>36999</v>
      </c>
      <c r="U82" s="262" t="n">
        <f aca="false">U44</f>
        <v>37000</v>
      </c>
      <c r="V82" s="262" t="n">
        <f aca="false">V44</f>
        <v>37001</v>
      </c>
      <c r="W82" s="262" t="n">
        <f aca="false">W44</f>
        <v>37002</v>
      </c>
      <c r="X82" s="262" t="n">
        <f aca="false">X44</f>
        <v>37003</v>
      </c>
      <c r="Y82" s="262" t="n">
        <f aca="false">Y44</f>
        <v>37004</v>
      </c>
      <c r="Z82" s="262" t="n">
        <f aca="false">Z44</f>
        <v>37005</v>
      </c>
      <c r="AA82" s="262" t="n">
        <f aca="false">AA44</f>
        <v>37006</v>
      </c>
      <c r="AB82" s="262" t="n">
        <f aca="false">AB44</f>
        <v>37007</v>
      </c>
      <c r="AC82" s="262" t="n">
        <f aca="false">AC44</f>
        <v>37008</v>
      </c>
      <c r="AD82" s="262" t="n">
        <f aca="false">AD44</f>
        <v>37009</v>
      </c>
      <c r="AE82" s="262" t="n">
        <f aca="false">AE44</f>
        <v>37010</v>
      </c>
      <c r="AF82" s="262" t="n">
        <f aca="false">AF44</f>
        <v>37011</v>
      </c>
      <c r="AG82" s="262" t="n">
        <f aca="false">AG44</f>
        <v>37012</v>
      </c>
      <c r="AH82" s="263"/>
      <c r="AI82" s="421"/>
      <c r="AJ82" s="420"/>
      <c r="AK82" s="282"/>
      <c r="AL82" s="330"/>
      <c r="AM82" s="440"/>
      <c r="AN82" s="8"/>
      <c r="AO82" s="263"/>
      <c r="AP82" s="263"/>
      <c r="AQ82" s="263"/>
      <c r="AR82" s="263"/>
      <c r="AS82" s="263"/>
      <c r="AT82" s="263"/>
      <c r="AU82" s="263"/>
      <c r="AV82" s="263"/>
      <c r="AW82" s="263"/>
      <c r="AX82" s="263"/>
      <c r="AY82" s="263"/>
      <c r="AZ82" s="263"/>
      <c r="BA82" s="263"/>
      <c r="BB82" s="263"/>
      <c r="BC82" s="263"/>
      <c r="BD82" s="263"/>
      <c r="BE82" s="263"/>
      <c r="BF82" s="263"/>
      <c r="BG82" s="263"/>
      <c r="BH82" s="263"/>
      <c r="BI82" s="263"/>
      <c r="BJ82" s="263"/>
      <c r="BK82" s="263"/>
      <c r="BL82" s="263"/>
      <c r="BM82" s="263"/>
      <c r="BN82" s="263"/>
      <c r="BO82" s="263"/>
      <c r="BP82" s="263"/>
      <c r="BQ82" s="263"/>
      <c r="BR82" s="263"/>
      <c r="BS82" s="263"/>
      <c r="BT82" s="263"/>
      <c r="BU82" s="263"/>
      <c r="BV82" s="263"/>
      <c r="BW82" s="263"/>
      <c r="BX82" s="263"/>
      <c r="BY82" s="263"/>
      <c r="BZ82" s="263"/>
      <c r="CA82" s="263"/>
      <c r="CB82" s="263"/>
      <c r="CC82" s="263"/>
      <c r="CD82" s="263"/>
      <c r="CE82" s="263"/>
      <c r="CF82" s="263"/>
      <c r="CG82" s="263"/>
      <c r="CH82" s="263"/>
      <c r="CI82" s="263"/>
      <c r="CJ82" s="263"/>
      <c r="CK82" s="263"/>
      <c r="CL82" s="263"/>
      <c r="CM82" s="263"/>
      <c r="CN82" s="263"/>
      <c r="CO82" s="263"/>
      <c r="CP82" s="263"/>
      <c r="CQ82" s="263"/>
      <c r="CR82" s="263"/>
      <c r="CS82" s="263"/>
      <c r="CT82" s="263"/>
      <c r="CU82" s="263"/>
      <c r="CV82" s="263"/>
      <c r="CW82" s="263"/>
      <c r="CX82" s="263"/>
      <c r="CY82" s="263"/>
      <c r="CZ82" s="263"/>
      <c r="DA82" s="263"/>
      <c r="DB82" s="263"/>
      <c r="DC82" s="263"/>
      <c r="DD82" s="263"/>
      <c r="DE82" s="263"/>
      <c r="DF82" s="263"/>
      <c r="DG82" s="263"/>
      <c r="DH82" s="263"/>
      <c r="DI82" s="263"/>
      <c r="DJ82" s="263"/>
      <c r="DK82" s="263"/>
      <c r="DL82" s="263"/>
      <c r="DM82" s="263"/>
      <c r="DN82" s="263"/>
      <c r="DO82" s="263"/>
      <c r="DP82" s="263"/>
      <c r="DQ82" s="263"/>
      <c r="DR82" s="263"/>
      <c r="DS82" s="263"/>
      <c r="DT82" s="263"/>
      <c r="DU82" s="263"/>
      <c r="DV82" s="263"/>
      <c r="DW82" s="263"/>
      <c r="DX82" s="263"/>
      <c r="DY82" s="263"/>
      <c r="DZ82" s="263"/>
      <c r="EA82" s="263"/>
      <c r="EB82" s="263"/>
      <c r="EC82" s="263"/>
      <c r="ED82" s="263"/>
      <c r="EE82" s="263"/>
      <c r="EF82" s="263"/>
      <c r="EG82" s="263"/>
      <c r="EH82" s="263"/>
      <c r="EI82" s="263"/>
      <c r="EJ82" s="263"/>
      <c r="EK82" s="263"/>
      <c r="EL82" s="263"/>
      <c r="EM82" s="263"/>
      <c r="EN82" s="263"/>
      <c r="EO82" s="263"/>
      <c r="EP82" s="263"/>
      <c r="EQ82" s="263"/>
      <c r="ER82" s="263"/>
      <c r="ES82" s="263"/>
      <c r="ET82" s="263"/>
      <c r="EU82" s="263"/>
      <c r="EV82" s="263"/>
      <c r="EW82" s="263"/>
      <c r="EX82" s="263"/>
      <c r="EY82" s="263"/>
      <c r="EZ82" s="263"/>
      <c r="FA82" s="263"/>
      <c r="FB82" s="263"/>
      <c r="FC82" s="263"/>
      <c r="FD82" s="263"/>
      <c r="FE82" s="263"/>
      <c r="FF82" s="263"/>
      <c r="FG82" s="263"/>
      <c r="FH82" s="263"/>
      <c r="FI82" s="263"/>
      <c r="FJ82" s="263"/>
      <c r="FK82" s="263"/>
      <c r="FL82" s="263"/>
      <c r="FM82" s="263"/>
      <c r="FN82" s="263"/>
      <c r="FO82" s="263"/>
      <c r="FP82" s="263"/>
      <c r="FQ82" s="263"/>
      <c r="FR82" s="263"/>
      <c r="FS82" s="263"/>
      <c r="FT82" s="263"/>
      <c r="FU82" s="263"/>
      <c r="FV82" s="263"/>
      <c r="FW82" s="263"/>
      <c r="FX82" s="263"/>
      <c r="FY82" s="263"/>
      <c r="FZ82" s="263"/>
      <c r="GA82" s="263"/>
      <c r="GB82" s="263"/>
      <c r="GC82" s="263"/>
      <c r="GD82" s="263"/>
      <c r="GE82" s="263"/>
      <c r="GF82" s="263"/>
      <c r="GG82" s="263"/>
      <c r="GH82" s="263"/>
      <c r="GI82" s="263"/>
      <c r="GJ82" s="263"/>
      <c r="GK82" s="263"/>
      <c r="GL82" s="263"/>
      <c r="GM82" s="263"/>
      <c r="GN82" s="263"/>
      <c r="GO82" s="263"/>
      <c r="GP82" s="263"/>
      <c r="GQ82" s="263"/>
      <c r="GR82" s="263"/>
      <c r="GS82" s="263"/>
      <c r="GT82" s="263"/>
      <c r="GU82" s="263"/>
      <c r="GV82" s="263"/>
      <c r="GW82" s="263"/>
      <c r="GX82" s="263"/>
      <c r="GY82" s="263"/>
      <c r="GZ82" s="263"/>
      <c r="HA82" s="263"/>
      <c r="HB82" s="263"/>
      <c r="HC82" s="263"/>
      <c r="HD82" s="263"/>
      <c r="HE82" s="263"/>
      <c r="HF82" s="263"/>
      <c r="HG82" s="263"/>
      <c r="HH82" s="263"/>
      <c r="HI82" s="263"/>
      <c r="HJ82" s="263"/>
      <c r="HK82" s="263"/>
      <c r="HL82" s="263"/>
      <c r="HM82" s="263"/>
      <c r="HN82" s="263"/>
      <c r="HO82" s="263"/>
      <c r="HP82" s="263"/>
      <c r="HQ82" s="263"/>
      <c r="HR82" s="263"/>
      <c r="HS82" s="263"/>
      <c r="HT82" s="263"/>
      <c r="HU82" s="263"/>
      <c r="HV82" s="263"/>
      <c r="HW82" s="263"/>
      <c r="HX82" s="263"/>
      <c r="HY82" s="263"/>
      <c r="HZ82" s="263"/>
      <c r="IA82" s="263"/>
      <c r="IB82" s="263"/>
      <c r="IC82" s="263"/>
      <c r="ID82" s="263"/>
      <c r="IE82" s="263"/>
      <c r="IF82" s="263"/>
      <c r="IG82" s="263"/>
      <c r="IH82" s="263"/>
      <c r="II82" s="263"/>
      <c r="IJ82" s="263"/>
      <c r="IK82" s="263"/>
      <c r="IL82" s="263"/>
      <c r="IM82" s="263"/>
      <c r="IN82" s="263"/>
      <c r="IO82" s="263"/>
      <c r="IP82" s="263"/>
      <c r="IQ82" s="263"/>
      <c r="IR82" s="263"/>
      <c r="IS82" s="263"/>
      <c r="IT82" s="263"/>
      <c r="IU82" s="263"/>
      <c r="IV82" s="263"/>
      <c r="IW82" s="263"/>
    </row>
    <row r="83" customFormat="false" ht="12.75" hidden="false" customHeight="true" outlineLevel="0" collapsed="false">
      <c r="A83" s="267"/>
      <c r="B83" s="267"/>
      <c r="C83" s="268" t="str">
        <f aca="false">C45</f>
        <v>S</v>
      </c>
      <c r="D83" s="268" t="str">
        <f aca="false">D45</f>
        <v>M</v>
      </c>
      <c r="E83" s="268" t="str">
        <f aca="false">E45</f>
        <v>T</v>
      </c>
      <c r="F83" s="268" t="str">
        <f aca="false">F45</f>
        <v>W</v>
      </c>
      <c r="G83" s="268" t="str">
        <f aca="false">G45</f>
        <v>R</v>
      </c>
      <c r="H83" s="268" t="str">
        <f aca="false">H45</f>
        <v>F</v>
      </c>
      <c r="I83" s="268" t="str">
        <f aca="false">I45</f>
        <v>S</v>
      </c>
      <c r="J83" s="268" t="str">
        <f aca="false">J45</f>
        <v>S</v>
      </c>
      <c r="K83" s="268" t="str">
        <f aca="false">K45</f>
        <v>M</v>
      </c>
      <c r="L83" s="268" t="str">
        <f aca="false">L45</f>
        <v>T</v>
      </c>
      <c r="M83" s="268" t="str">
        <f aca="false">M45</f>
        <v>W</v>
      </c>
      <c r="N83" s="268" t="str">
        <f aca="false">N45</f>
        <v>R</v>
      </c>
      <c r="O83" s="268" t="str">
        <f aca="false">O45</f>
        <v>F</v>
      </c>
      <c r="P83" s="268" t="str">
        <f aca="false">P45</f>
        <v>S</v>
      </c>
      <c r="Q83" s="268" t="str">
        <f aca="false">Q45</f>
        <v>S</v>
      </c>
      <c r="R83" s="268" t="str">
        <f aca="false">R45</f>
        <v>M</v>
      </c>
      <c r="S83" s="268" t="str">
        <f aca="false">S45</f>
        <v>T</v>
      </c>
      <c r="T83" s="268" t="str">
        <f aca="false">T45</f>
        <v>W</v>
      </c>
      <c r="U83" s="268" t="str">
        <f aca="false">U45</f>
        <v>R</v>
      </c>
      <c r="V83" s="268" t="str">
        <f aca="false">V45</f>
        <v>F</v>
      </c>
      <c r="W83" s="268" t="str">
        <f aca="false">W45</f>
        <v>S</v>
      </c>
      <c r="X83" s="268" t="str">
        <f aca="false">X45</f>
        <v>S</v>
      </c>
      <c r="Y83" s="268" t="str">
        <f aca="false">Y45</f>
        <v>M</v>
      </c>
      <c r="Z83" s="268" t="str">
        <f aca="false">Z45</f>
        <v>T</v>
      </c>
      <c r="AA83" s="268" t="str">
        <f aca="false">AA45</f>
        <v>W</v>
      </c>
      <c r="AB83" s="268" t="str">
        <f aca="false">AB45</f>
        <v>R</v>
      </c>
      <c r="AC83" s="268" t="str">
        <f aca="false">AC45</f>
        <v>F</v>
      </c>
      <c r="AD83" s="268" t="str">
        <f aca="false">AD45</f>
        <v>S</v>
      </c>
      <c r="AE83" s="268" t="str">
        <f aca="false">AE45</f>
        <v>S</v>
      </c>
      <c r="AF83" s="268" t="str">
        <f aca="false">AF45</f>
        <v>M</v>
      </c>
      <c r="AG83" s="268" t="str">
        <f aca="false">AG45</f>
        <v>T</v>
      </c>
      <c r="AH83" s="8"/>
      <c r="AI83" s="421"/>
      <c r="AJ83" s="420"/>
      <c r="AK83" s="406"/>
      <c r="AL83" s="330"/>
      <c r="AM83" s="441"/>
      <c r="AN83" s="263"/>
      <c r="AO83" s="8"/>
      <c r="AP83" s="8"/>
      <c r="AQ83" s="8"/>
      <c r="AR83" s="8"/>
      <c r="AS83" s="8"/>
    </row>
    <row r="84" customFormat="false" ht="12.75" hidden="false" customHeight="true" outlineLevel="0" collapsed="false">
      <c r="A84" s="271"/>
      <c r="B84" s="272" t="s">
        <v>420</v>
      </c>
      <c r="C84" s="273"/>
      <c r="D84" s="273"/>
      <c r="E84" s="273"/>
      <c r="F84" s="273"/>
      <c r="G84" s="273"/>
      <c r="H84" s="273"/>
      <c r="I84" s="273"/>
      <c r="J84" s="273"/>
      <c r="K84" s="273"/>
      <c r="L84" s="273"/>
      <c r="M84" s="273"/>
      <c r="N84" s="273"/>
      <c r="O84" s="273"/>
      <c r="P84" s="273"/>
      <c r="Q84" s="273"/>
      <c r="R84" s="273"/>
      <c r="S84" s="273"/>
      <c r="T84" s="273"/>
      <c r="U84" s="273"/>
      <c r="V84" s="273"/>
      <c r="W84" s="273"/>
      <c r="X84" s="273"/>
      <c r="Y84" s="273"/>
      <c r="Z84" s="273"/>
      <c r="AA84" s="273"/>
      <c r="AB84" s="273"/>
      <c r="AC84" s="273"/>
      <c r="AD84" s="273"/>
      <c r="AE84" s="273"/>
      <c r="AF84" s="273"/>
      <c r="AG84" s="274"/>
      <c r="AH84" s="87"/>
      <c r="AI84" s="421"/>
      <c r="AJ84" s="420"/>
      <c r="AK84" s="282"/>
      <c r="AL84" s="330"/>
      <c r="AM84" s="440"/>
      <c r="AN84" s="8"/>
    </row>
    <row r="85" customFormat="false" ht="12.75" hidden="false" customHeight="true" outlineLevel="0" collapsed="false">
      <c r="A85" s="218" t="s">
        <v>454</v>
      </c>
      <c r="B85" s="275" t="n">
        <f aca="false">SUM(C85:AG85)</f>
        <v>0</v>
      </c>
      <c r="C85" s="150"/>
      <c r="D85" s="150"/>
      <c r="E85" s="150"/>
      <c r="F85" s="150"/>
      <c r="G85" s="150"/>
      <c r="H85" s="150"/>
      <c r="I85" s="150"/>
      <c r="J85" s="150"/>
      <c r="K85" s="150"/>
      <c r="L85" s="150"/>
      <c r="M85" s="150"/>
      <c r="N85" s="150"/>
      <c r="O85" s="150"/>
      <c r="P85" s="150"/>
      <c r="Q85" s="150"/>
      <c r="R85" s="150"/>
      <c r="S85" s="150"/>
      <c r="T85" s="150"/>
      <c r="U85" s="150"/>
      <c r="V85" s="150"/>
      <c r="W85" s="150"/>
      <c r="X85" s="150"/>
      <c r="Y85" s="150"/>
      <c r="Z85" s="150"/>
      <c r="AA85" s="150"/>
      <c r="AB85" s="150"/>
      <c r="AC85" s="150"/>
      <c r="AD85" s="150"/>
      <c r="AE85" s="150"/>
      <c r="AF85" s="150"/>
      <c r="AG85" s="301"/>
      <c r="AH85" s="87"/>
      <c r="AI85" s="414"/>
      <c r="AJ85" s="420"/>
      <c r="AK85" s="395"/>
      <c r="AL85" s="283"/>
      <c r="AM85" s="14"/>
    </row>
    <row r="86" customFormat="false" ht="12.75" hidden="false" customHeight="true" outlineLevel="0" collapsed="false">
      <c r="A86" s="218" t="s">
        <v>455</v>
      </c>
      <c r="B86" s="275" t="n">
        <f aca="false">SUM(C86:AG86)</f>
        <v>0</v>
      </c>
      <c r="C86" s="150"/>
      <c r="D86" s="150"/>
      <c r="E86" s="150"/>
      <c r="F86" s="150"/>
      <c r="G86" s="150"/>
      <c r="H86" s="150"/>
      <c r="I86" s="150"/>
      <c r="J86" s="150"/>
      <c r="K86" s="150"/>
      <c r="L86" s="150"/>
      <c r="M86" s="150"/>
      <c r="N86" s="150"/>
      <c r="O86" s="150"/>
      <c r="P86" s="150"/>
      <c r="Q86" s="150"/>
      <c r="R86" s="150"/>
      <c r="S86" s="150"/>
      <c r="T86" s="150"/>
      <c r="U86" s="150"/>
      <c r="V86" s="150"/>
      <c r="W86" s="150"/>
      <c r="X86" s="150"/>
      <c r="Y86" s="150"/>
      <c r="Z86" s="150"/>
      <c r="AA86" s="150"/>
      <c r="AB86" s="150"/>
      <c r="AC86" s="150"/>
      <c r="AD86" s="150"/>
      <c r="AE86" s="150"/>
      <c r="AF86" s="150"/>
      <c r="AG86" s="301"/>
      <c r="AH86" s="87"/>
      <c r="AI86" s="12"/>
      <c r="AJ86" s="291"/>
      <c r="AK86" s="395"/>
      <c r="AL86" s="283"/>
      <c r="AM86" s="14"/>
    </row>
    <row r="87" customFormat="false" ht="12.75" hidden="false" customHeight="true" outlineLevel="0" collapsed="false">
      <c r="A87" s="218" t="s">
        <v>456</v>
      </c>
      <c r="B87" s="275" t="n">
        <f aca="false">SUM(C87:AG87)</f>
        <v>0</v>
      </c>
      <c r="C87" s="150"/>
      <c r="D87" s="150"/>
      <c r="E87" s="150"/>
      <c r="F87" s="150"/>
      <c r="G87" s="150"/>
      <c r="H87" s="150"/>
      <c r="I87" s="150"/>
      <c r="J87" s="150"/>
      <c r="K87" s="150"/>
      <c r="L87" s="150"/>
      <c r="M87" s="150"/>
      <c r="N87" s="150"/>
      <c r="O87" s="150"/>
      <c r="P87" s="150"/>
      <c r="Q87" s="150"/>
      <c r="R87" s="150"/>
      <c r="S87" s="150"/>
      <c r="T87" s="150"/>
      <c r="U87" s="150"/>
      <c r="V87" s="150"/>
      <c r="W87" s="150"/>
      <c r="X87" s="150"/>
      <c r="Y87" s="150"/>
      <c r="Z87" s="150"/>
      <c r="AA87" s="150"/>
      <c r="AB87" s="150"/>
      <c r="AC87" s="150"/>
      <c r="AD87" s="150"/>
      <c r="AE87" s="150"/>
      <c r="AF87" s="150"/>
      <c r="AG87" s="301"/>
      <c r="AH87" s="87"/>
      <c r="AI87" s="12"/>
      <c r="AJ87" s="291"/>
      <c r="AK87" s="395"/>
      <c r="AL87" s="283"/>
      <c r="AM87" s="14"/>
    </row>
    <row r="88" customFormat="false" ht="12.75" hidden="false" customHeight="true" outlineLevel="0" collapsed="false">
      <c r="A88" s="218" t="s">
        <v>457</v>
      </c>
      <c r="B88" s="275" t="n">
        <f aca="false">SUM(C88:AG88)</f>
        <v>0</v>
      </c>
      <c r="C88" s="150"/>
      <c r="D88" s="150"/>
      <c r="E88" s="150"/>
      <c r="F88" s="150"/>
      <c r="G88" s="150"/>
      <c r="H88" s="150"/>
      <c r="I88" s="150"/>
      <c r="J88" s="150"/>
      <c r="K88" s="150"/>
      <c r="L88" s="150"/>
      <c r="M88" s="150"/>
      <c r="N88" s="150"/>
      <c r="O88" s="150"/>
      <c r="P88" s="150"/>
      <c r="Q88" s="150"/>
      <c r="R88" s="150"/>
      <c r="S88" s="150"/>
      <c r="T88" s="150"/>
      <c r="U88" s="150"/>
      <c r="V88" s="150"/>
      <c r="W88" s="150"/>
      <c r="X88" s="150"/>
      <c r="Y88" s="150"/>
      <c r="Z88" s="150"/>
      <c r="AA88" s="150"/>
      <c r="AB88" s="150"/>
      <c r="AC88" s="150"/>
      <c r="AD88" s="150"/>
      <c r="AE88" s="150"/>
      <c r="AF88" s="150"/>
      <c r="AG88" s="301"/>
      <c r="AH88" s="87"/>
      <c r="AI88" s="12"/>
      <c r="AJ88" s="291"/>
      <c r="AK88" s="395"/>
      <c r="AL88" s="283"/>
      <c r="AM88" s="14"/>
    </row>
    <row r="89" customFormat="false" ht="12.75" hidden="false" customHeight="true" outlineLevel="0" collapsed="false">
      <c r="A89" s="218" t="s">
        <v>458</v>
      </c>
      <c r="B89" s="275" t="n">
        <f aca="false">SUM(C89:AG89)</f>
        <v>0</v>
      </c>
      <c r="C89" s="150"/>
      <c r="D89" s="150"/>
      <c r="E89" s="150"/>
      <c r="F89" s="150"/>
      <c r="G89" s="150"/>
      <c r="H89" s="150"/>
      <c r="I89" s="150"/>
      <c r="J89" s="150"/>
      <c r="K89" s="150"/>
      <c r="L89" s="150"/>
      <c r="M89" s="150"/>
      <c r="N89" s="150"/>
      <c r="O89" s="150"/>
      <c r="P89" s="150"/>
      <c r="Q89" s="150"/>
      <c r="R89" s="150"/>
      <c r="S89" s="150"/>
      <c r="T89" s="150"/>
      <c r="U89" s="150"/>
      <c r="V89" s="150"/>
      <c r="W89" s="150"/>
      <c r="X89" s="150"/>
      <c r="Y89" s="150"/>
      <c r="Z89" s="150"/>
      <c r="AA89" s="150"/>
      <c r="AB89" s="150"/>
      <c r="AC89" s="150"/>
      <c r="AD89" s="150"/>
      <c r="AE89" s="150"/>
      <c r="AF89" s="150"/>
      <c r="AG89" s="301"/>
      <c r="AH89" s="87"/>
      <c r="AI89" s="12"/>
      <c r="AJ89" s="291"/>
      <c r="AK89" s="395"/>
      <c r="AL89" s="283"/>
      <c r="AM89" s="14"/>
    </row>
    <row r="90" customFormat="false" ht="12.75" hidden="false" customHeight="true" outlineLevel="0" collapsed="false">
      <c r="A90" s="218" t="s">
        <v>459</v>
      </c>
      <c r="B90" s="275" t="n">
        <f aca="false">SUM(C90:AG90)</f>
        <v>0</v>
      </c>
      <c r="C90" s="150"/>
      <c r="D90" s="150"/>
      <c r="E90" s="150"/>
      <c r="F90" s="150"/>
      <c r="G90" s="150"/>
      <c r="H90" s="150"/>
      <c r="I90" s="150"/>
      <c r="J90" s="150"/>
      <c r="K90" s="150"/>
      <c r="L90" s="150"/>
      <c r="M90" s="150"/>
      <c r="N90" s="150"/>
      <c r="O90" s="150"/>
      <c r="P90" s="150"/>
      <c r="Q90" s="150"/>
      <c r="R90" s="150"/>
      <c r="S90" s="150"/>
      <c r="T90" s="150"/>
      <c r="U90" s="150"/>
      <c r="V90" s="150"/>
      <c r="W90" s="150"/>
      <c r="X90" s="150"/>
      <c r="Y90" s="150"/>
      <c r="Z90" s="150"/>
      <c r="AA90" s="150"/>
      <c r="AB90" s="150"/>
      <c r="AC90" s="150"/>
      <c r="AD90" s="150"/>
      <c r="AE90" s="150"/>
      <c r="AF90" s="150"/>
      <c r="AG90" s="301"/>
      <c r="AH90" s="87"/>
      <c r="AI90" s="12"/>
      <c r="AJ90" s="291"/>
      <c r="AK90" s="395"/>
      <c r="AL90" s="283"/>
      <c r="AM90" s="14"/>
    </row>
    <row r="91" customFormat="false" ht="12.75" hidden="false" customHeight="true" outlineLevel="0" collapsed="false">
      <c r="A91" s="218" t="s">
        <v>460</v>
      </c>
      <c r="B91" s="275" t="n">
        <f aca="false">SUM(C91:AG91)</f>
        <v>0</v>
      </c>
      <c r="C91" s="150"/>
      <c r="D91" s="150"/>
      <c r="E91" s="150"/>
      <c r="F91" s="150"/>
      <c r="G91" s="150"/>
      <c r="H91" s="150"/>
      <c r="I91" s="150"/>
      <c r="J91" s="150"/>
      <c r="K91" s="150"/>
      <c r="L91" s="150"/>
      <c r="M91" s="150"/>
      <c r="N91" s="150"/>
      <c r="O91" s="150"/>
      <c r="P91" s="150"/>
      <c r="Q91" s="150"/>
      <c r="R91" s="150"/>
      <c r="S91" s="150"/>
      <c r="T91" s="150"/>
      <c r="U91" s="150"/>
      <c r="V91" s="150"/>
      <c r="W91" s="150"/>
      <c r="X91" s="150"/>
      <c r="Y91" s="150"/>
      <c r="Z91" s="150"/>
      <c r="AA91" s="150"/>
      <c r="AB91" s="150"/>
      <c r="AC91" s="150"/>
      <c r="AD91" s="150"/>
      <c r="AE91" s="150"/>
      <c r="AF91" s="150"/>
      <c r="AG91" s="301"/>
      <c r="AH91" s="87"/>
      <c r="AI91" s="12"/>
      <c r="AJ91" s="291"/>
      <c r="AK91" s="395"/>
      <c r="AL91" s="283"/>
      <c r="AM91" s="14"/>
    </row>
    <row r="92" customFormat="false" ht="12.75" hidden="false" customHeight="true" outlineLevel="0" collapsed="false">
      <c r="A92" s="218" t="s">
        <v>461</v>
      </c>
      <c r="B92" s="275" t="n">
        <f aca="false">SUM(C92:AG92)</f>
        <v>0</v>
      </c>
      <c r="C92" s="150"/>
      <c r="D92" s="150"/>
      <c r="E92" s="150"/>
      <c r="F92" s="150"/>
      <c r="G92" s="150"/>
      <c r="H92" s="150"/>
      <c r="I92" s="150"/>
      <c r="J92" s="150"/>
      <c r="K92" s="150"/>
      <c r="L92" s="150"/>
      <c r="M92" s="150"/>
      <c r="N92" s="150"/>
      <c r="O92" s="150"/>
      <c r="P92" s="150"/>
      <c r="Q92" s="150"/>
      <c r="R92" s="150"/>
      <c r="S92" s="150"/>
      <c r="T92" s="150"/>
      <c r="U92" s="150"/>
      <c r="V92" s="150"/>
      <c r="W92" s="150"/>
      <c r="X92" s="150"/>
      <c r="Y92" s="150"/>
      <c r="Z92" s="150"/>
      <c r="AA92" s="150"/>
      <c r="AB92" s="150"/>
      <c r="AC92" s="150"/>
      <c r="AD92" s="150"/>
      <c r="AE92" s="150"/>
      <c r="AF92" s="150"/>
      <c r="AG92" s="301"/>
      <c r="AH92" s="87"/>
      <c r="AI92" s="12"/>
      <c r="AJ92" s="291"/>
      <c r="AK92" s="395"/>
      <c r="AL92" s="283"/>
      <c r="AM92" s="14"/>
    </row>
    <row r="93" customFormat="false" ht="12.75" hidden="false" customHeight="true" outlineLevel="0" collapsed="false">
      <c r="A93" s="218" t="s">
        <v>462</v>
      </c>
      <c r="B93" s="275" t="n">
        <f aca="false">SUM(C93:AG93)</f>
        <v>0</v>
      </c>
      <c r="C93" s="150"/>
      <c r="D93" s="150"/>
      <c r="E93" s="150"/>
      <c r="F93" s="150"/>
      <c r="G93" s="150"/>
      <c r="H93" s="150"/>
      <c r="I93" s="150"/>
      <c r="J93" s="150"/>
      <c r="K93" s="150"/>
      <c r="L93" s="150"/>
      <c r="M93" s="150"/>
      <c r="N93" s="150"/>
      <c r="O93" s="150"/>
      <c r="P93" s="150"/>
      <c r="Q93" s="150"/>
      <c r="R93" s="150"/>
      <c r="S93" s="150"/>
      <c r="T93" s="150"/>
      <c r="U93" s="150"/>
      <c r="V93" s="150"/>
      <c r="W93" s="150"/>
      <c r="X93" s="150"/>
      <c r="Y93" s="150"/>
      <c r="Z93" s="150"/>
      <c r="AA93" s="150"/>
      <c r="AB93" s="150"/>
      <c r="AC93" s="150"/>
      <c r="AD93" s="150"/>
      <c r="AE93" s="150"/>
      <c r="AF93" s="150"/>
      <c r="AG93" s="301"/>
      <c r="AH93" s="87"/>
      <c r="AI93" s="12"/>
      <c r="AJ93" s="291"/>
      <c r="AK93" s="395"/>
      <c r="AL93" s="283"/>
      <c r="AM93" s="14"/>
    </row>
    <row r="94" customFormat="false" ht="12.75" hidden="false" customHeight="true" outlineLevel="0" collapsed="false">
      <c r="A94" s="218" t="s">
        <v>463</v>
      </c>
      <c r="B94" s="275" t="n">
        <f aca="false">SUM(C94:AG94)</f>
        <v>0</v>
      </c>
      <c r="C94" s="150"/>
      <c r="D94" s="150"/>
      <c r="E94" s="150"/>
      <c r="F94" s="150"/>
      <c r="G94" s="150"/>
      <c r="H94" s="150"/>
      <c r="I94" s="150"/>
      <c r="J94" s="150"/>
      <c r="K94" s="150"/>
      <c r="L94" s="150"/>
      <c r="M94" s="150"/>
      <c r="N94" s="150"/>
      <c r="O94" s="150"/>
      <c r="P94" s="150"/>
      <c r="Q94" s="150"/>
      <c r="R94" s="150"/>
      <c r="S94" s="150"/>
      <c r="T94" s="150"/>
      <c r="U94" s="150"/>
      <c r="V94" s="150"/>
      <c r="W94" s="150"/>
      <c r="X94" s="150"/>
      <c r="Y94" s="150"/>
      <c r="Z94" s="150"/>
      <c r="AA94" s="150"/>
      <c r="AB94" s="150"/>
      <c r="AC94" s="150"/>
      <c r="AD94" s="150"/>
      <c r="AE94" s="150"/>
      <c r="AF94" s="150"/>
      <c r="AG94" s="301"/>
      <c r="AH94" s="87"/>
      <c r="AI94" s="12"/>
      <c r="AJ94" s="291"/>
      <c r="AK94" s="395"/>
      <c r="AL94" s="283"/>
      <c r="AM94" s="14"/>
    </row>
    <row r="95" customFormat="false" ht="12.75" hidden="false" customHeight="true" outlineLevel="0" collapsed="false">
      <c r="A95" s="218" t="s">
        <v>464</v>
      </c>
      <c r="B95" s="275" t="n">
        <f aca="false">SUM(C95:AG95)</f>
        <v>0</v>
      </c>
      <c r="C95" s="150"/>
      <c r="D95" s="150"/>
      <c r="E95" s="150"/>
      <c r="F95" s="150"/>
      <c r="G95" s="150"/>
      <c r="H95" s="150"/>
      <c r="I95" s="150"/>
      <c r="J95" s="150"/>
      <c r="K95" s="150"/>
      <c r="L95" s="150"/>
      <c r="M95" s="150"/>
      <c r="N95" s="150"/>
      <c r="O95" s="150"/>
      <c r="P95" s="150"/>
      <c r="Q95" s="150"/>
      <c r="R95" s="150"/>
      <c r="S95" s="150"/>
      <c r="T95" s="150"/>
      <c r="U95" s="150"/>
      <c r="V95" s="150"/>
      <c r="W95" s="150"/>
      <c r="X95" s="150"/>
      <c r="Y95" s="150"/>
      <c r="Z95" s="150"/>
      <c r="AA95" s="150"/>
      <c r="AB95" s="150"/>
      <c r="AC95" s="150"/>
      <c r="AD95" s="150"/>
      <c r="AE95" s="150"/>
      <c r="AF95" s="150"/>
      <c r="AG95" s="301"/>
      <c r="AH95" s="87"/>
      <c r="AI95" s="12"/>
      <c r="AJ95" s="291"/>
      <c r="AK95" s="395"/>
      <c r="AL95" s="283"/>
      <c r="AM95" s="14"/>
    </row>
    <row r="96" customFormat="false" ht="12.75" hidden="false" customHeight="true" outlineLevel="0" collapsed="false">
      <c r="A96" s="218" t="s">
        <v>465</v>
      </c>
      <c r="B96" s="275" t="n">
        <f aca="false">SUM(C96:AG96)</f>
        <v>0</v>
      </c>
      <c r="C96" s="150"/>
      <c r="D96" s="150"/>
      <c r="E96" s="150"/>
      <c r="F96" s="150"/>
      <c r="G96" s="150"/>
      <c r="H96" s="150"/>
      <c r="I96" s="150"/>
      <c r="J96" s="150"/>
      <c r="K96" s="150"/>
      <c r="L96" s="150"/>
      <c r="M96" s="150"/>
      <c r="N96" s="150"/>
      <c r="O96" s="150"/>
      <c r="P96" s="150"/>
      <c r="Q96" s="150"/>
      <c r="R96" s="150"/>
      <c r="S96" s="150"/>
      <c r="T96" s="150"/>
      <c r="U96" s="150"/>
      <c r="V96" s="150"/>
      <c r="W96" s="150"/>
      <c r="X96" s="150"/>
      <c r="Y96" s="150"/>
      <c r="Z96" s="150"/>
      <c r="AA96" s="150"/>
      <c r="AB96" s="150"/>
      <c r="AC96" s="150"/>
      <c r="AD96" s="150"/>
      <c r="AE96" s="150"/>
      <c r="AF96" s="150"/>
      <c r="AG96" s="301"/>
      <c r="AH96" s="87"/>
      <c r="AI96" s="12"/>
      <c r="AJ96" s="291"/>
      <c r="AK96" s="395"/>
      <c r="AL96" s="283"/>
      <c r="AM96" s="14"/>
    </row>
    <row r="97" customFormat="false" ht="12.75" hidden="false" customHeight="true" outlineLevel="0" collapsed="false">
      <c r="A97" s="218" t="s">
        <v>466</v>
      </c>
      <c r="B97" s="275" t="n">
        <f aca="false">SUM(C97:AG97)</f>
        <v>0</v>
      </c>
      <c r="C97" s="150"/>
      <c r="D97" s="150"/>
      <c r="E97" s="150"/>
      <c r="F97" s="150"/>
      <c r="G97" s="150"/>
      <c r="H97" s="150"/>
      <c r="I97" s="150"/>
      <c r="J97" s="150"/>
      <c r="K97" s="150"/>
      <c r="L97" s="150"/>
      <c r="M97" s="150"/>
      <c r="N97" s="150"/>
      <c r="O97" s="150"/>
      <c r="P97" s="150"/>
      <c r="Q97" s="150"/>
      <c r="R97" s="150"/>
      <c r="S97" s="150"/>
      <c r="T97" s="150"/>
      <c r="U97" s="150"/>
      <c r="V97" s="150"/>
      <c r="W97" s="150"/>
      <c r="X97" s="150"/>
      <c r="Y97" s="150"/>
      <c r="Z97" s="150"/>
      <c r="AA97" s="150"/>
      <c r="AB97" s="150"/>
      <c r="AC97" s="150"/>
      <c r="AD97" s="150"/>
      <c r="AE97" s="150"/>
      <c r="AF97" s="150"/>
      <c r="AG97" s="301"/>
      <c r="AH97" s="87"/>
      <c r="AI97" s="12"/>
      <c r="AJ97" s="291"/>
      <c r="AK97" s="395"/>
      <c r="AL97" s="283"/>
      <c r="AM97" s="14"/>
    </row>
    <row r="98" customFormat="false" ht="12.75" hidden="false" customHeight="true" outlineLevel="0" collapsed="false">
      <c r="A98" s="218"/>
      <c r="B98" s="275"/>
      <c r="C98" s="150"/>
      <c r="D98" s="150"/>
      <c r="E98" s="150"/>
      <c r="F98" s="150"/>
      <c r="G98" s="150"/>
      <c r="H98" s="150"/>
      <c r="I98" s="150"/>
      <c r="J98" s="150"/>
      <c r="K98" s="150"/>
      <c r="L98" s="150"/>
      <c r="M98" s="150"/>
      <c r="N98" s="150"/>
      <c r="O98" s="150"/>
      <c r="P98" s="150"/>
      <c r="Q98" s="150"/>
      <c r="R98" s="150"/>
      <c r="S98" s="150"/>
      <c r="T98" s="150"/>
      <c r="U98" s="150"/>
      <c r="V98" s="150"/>
      <c r="W98" s="150"/>
      <c r="X98" s="150"/>
      <c r="Y98" s="150"/>
      <c r="Z98" s="150"/>
      <c r="AA98" s="150"/>
      <c r="AB98" s="150"/>
      <c r="AC98" s="150"/>
      <c r="AD98" s="150"/>
      <c r="AE98" s="150"/>
      <c r="AF98" s="150"/>
      <c r="AG98" s="301"/>
      <c r="AH98" s="87"/>
      <c r="AI98" s="12"/>
      <c r="AJ98" s="291"/>
      <c r="AK98" s="395"/>
      <c r="AL98" s="283"/>
      <c r="AM98" s="14"/>
    </row>
    <row r="99" customFormat="false" ht="12.75" hidden="false" customHeight="true" outlineLevel="0" collapsed="false">
      <c r="A99" s="218"/>
      <c r="B99" s="275"/>
      <c r="C99" s="150"/>
      <c r="D99" s="150"/>
      <c r="E99" s="150"/>
      <c r="F99" s="150"/>
      <c r="G99" s="150"/>
      <c r="H99" s="150"/>
      <c r="I99" s="150"/>
      <c r="J99" s="150"/>
      <c r="K99" s="150"/>
      <c r="L99" s="150"/>
      <c r="M99" s="150"/>
      <c r="N99" s="150"/>
      <c r="O99" s="150"/>
      <c r="P99" s="150"/>
      <c r="Q99" s="150"/>
      <c r="R99" s="150"/>
      <c r="S99" s="150"/>
      <c r="T99" s="150"/>
      <c r="U99" s="150"/>
      <c r="V99" s="150"/>
      <c r="W99" s="150"/>
      <c r="X99" s="150"/>
      <c r="Y99" s="150"/>
      <c r="Z99" s="150"/>
      <c r="AA99" s="150"/>
      <c r="AB99" s="150"/>
      <c r="AC99" s="150"/>
      <c r="AD99" s="150"/>
      <c r="AE99" s="150"/>
      <c r="AF99" s="150"/>
      <c r="AG99" s="301"/>
      <c r="AH99" s="87"/>
      <c r="AI99" s="12"/>
      <c r="AJ99" s="291"/>
      <c r="AK99" s="395"/>
      <c r="AL99" s="283"/>
      <c r="AM99" s="14"/>
    </row>
    <row r="100" customFormat="false" ht="12.75" hidden="false" customHeight="true" outlineLevel="0" collapsed="false">
      <c r="A100" s="218"/>
      <c r="B100" s="275"/>
      <c r="C100" s="150"/>
      <c r="D100" s="150"/>
      <c r="E100" s="150"/>
      <c r="F100" s="150"/>
      <c r="G100" s="150"/>
      <c r="H100" s="150"/>
      <c r="I100" s="150"/>
      <c r="J100" s="150"/>
      <c r="K100" s="150"/>
      <c r="L100" s="150"/>
      <c r="M100" s="150"/>
      <c r="N100" s="150"/>
      <c r="O100" s="150"/>
      <c r="P100" s="150"/>
      <c r="Q100" s="150"/>
      <c r="R100" s="150"/>
      <c r="S100" s="150"/>
      <c r="T100" s="150"/>
      <c r="U100" s="150"/>
      <c r="V100" s="150"/>
      <c r="W100" s="150"/>
      <c r="X100" s="150"/>
      <c r="Y100" s="150"/>
      <c r="Z100" s="150"/>
      <c r="AA100" s="150"/>
      <c r="AB100" s="150"/>
      <c r="AC100" s="150"/>
      <c r="AD100" s="150"/>
      <c r="AE100" s="150"/>
      <c r="AF100" s="150"/>
      <c r="AG100" s="301"/>
      <c r="AH100" s="87"/>
      <c r="AI100" s="12"/>
      <c r="AJ100" s="291"/>
      <c r="AK100" s="395"/>
      <c r="AL100" s="283"/>
      <c r="AM100" s="14"/>
    </row>
    <row r="101" customFormat="false" ht="12.75" hidden="false" customHeight="true" outlineLevel="0" collapsed="false">
      <c r="A101" s="218"/>
      <c r="B101" s="275"/>
      <c r="C101" s="150"/>
      <c r="D101" s="150"/>
      <c r="E101" s="150"/>
      <c r="F101" s="150"/>
      <c r="G101" s="150"/>
      <c r="H101" s="150"/>
      <c r="I101" s="150"/>
      <c r="J101" s="150"/>
      <c r="K101" s="150"/>
      <c r="L101" s="150"/>
      <c r="M101" s="150"/>
      <c r="N101" s="150"/>
      <c r="O101" s="150"/>
      <c r="P101" s="150"/>
      <c r="Q101" s="150"/>
      <c r="R101" s="150"/>
      <c r="S101" s="150"/>
      <c r="T101" s="150"/>
      <c r="U101" s="150"/>
      <c r="V101" s="150"/>
      <c r="W101" s="150"/>
      <c r="X101" s="150"/>
      <c r="Y101" s="150"/>
      <c r="Z101" s="150"/>
      <c r="AA101" s="150"/>
      <c r="AB101" s="150"/>
      <c r="AC101" s="150"/>
      <c r="AD101" s="150"/>
      <c r="AE101" s="150"/>
      <c r="AF101" s="150"/>
      <c r="AG101" s="301"/>
      <c r="AH101" s="87"/>
      <c r="AI101" s="12"/>
      <c r="AJ101" s="291"/>
      <c r="AK101" s="395"/>
      <c r="AL101" s="283"/>
      <c r="AM101" s="14"/>
    </row>
    <row r="102" customFormat="false" ht="12.75" hidden="false" customHeight="true" outlineLevel="0" collapsed="false">
      <c r="A102" s="313" t="s">
        <v>467</v>
      </c>
      <c r="B102" s="304" t="n">
        <f aca="false">SUM(B87:B101)</f>
        <v>0</v>
      </c>
      <c r="C102" s="314"/>
      <c r="D102" s="314"/>
      <c r="E102" s="314"/>
      <c r="F102" s="314"/>
      <c r="G102" s="314"/>
      <c r="H102" s="314"/>
      <c r="I102" s="314"/>
      <c r="J102" s="314"/>
      <c r="K102" s="314"/>
      <c r="L102" s="314"/>
      <c r="M102" s="314"/>
      <c r="N102" s="314"/>
      <c r="O102" s="314"/>
      <c r="P102" s="314"/>
      <c r="Q102" s="314"/>
      <c r="R102" s="314"/>
      <c r="S102" s="314"/>
      <c r="T102" s="314"/>
      <c r="U102" s="314"/>
      <c r="V102" s="314"/>
      <c r="W102" s="314"/>
      <c r="X102" s="314"/>
      <c r="Y102" s="314"/>
      <c r="Z102" s="314"/>
      <c r="AA102" s="314"/>
      <c r="AB102" s="314"/>
      <c r="AC102" s="314"/>
      <c r="AD102" s="314"/>
      <c r="AE102" s="314"/>
      <c r="AF102" s="314"/>
      <c r="AG102" s="315"/>
      <c r="AH102" s="87"/>
      <c r="AI102" s="12"/>
      <c r="AJ102" s="291"/>
      <c r="AK102" s="395"/>
      <c r="AL102" s="283"/>
      <c r="AM102" s="14"/>
    </row>
    <row r="103" customFormat="false" ht="12.75" hidden="false" customHeight="true" outlineLevel="0" collapsed="false">
      <c r="A103" s="87"/>
      <c r="B103" s="308"/>
      <c r="C103" s="150"/>
      <c r="D103" s="150"/>
      <c r="E103" s="150"/>
      <c r="F103" s="150"/>
      <c r="G103" s="150"/>
      <c r="H103" s="150"/>
      <c r="I103" s="150"/>
      <c r="J103" s="150"/>
      <c r="K103" s="150"/>
      <c r="L103" s="150"/>
      <c r="M103" s="150"/>
      <c r="N103" s="150"/>
      <c r="O103" s="150"/>
      <c r="P103" s="150"/>
      <c r="Q103" s="150"/>
      <c r="R103" s="150"/>
      <c r="S103" s="150"/>
      <c r="T103" s="150"/>
      <c r="U103" s="150"/>
      <c r="V103" s="150"/>
      <c r="W103" s="150"/>
      <c r="X103" s="150"/>
      <c r="Y103" s="150"/>
      <c r="Z103" s="150"/>
      <c r="AA103" s="150"/>
      <c r="AB103" s="150"/>
      <c r="AC103" s="150"/>
      <c r="AD103" s="150"/>
      <c r="AE103" s="150"/>
      <c r="AF103" s="150"/>
      <c r="AG103" s="150"/>
      <c r="AH103" s="87"/>
      <c r="AI103" s="12"/>
      <c r="AJ103" s="291"/>
      <c r="AK103" s="395"/>
      <c r="AL103" s="283"/>
      <c r="AM103" s="14"/>
    </row>
    <row r="104" customFormat="false" ht="12.75" hidden="false" customHeight="true" outlineLevel="0" collapsed="false">
      <c r="A104" s="255"/>
      <c r="B104" s="256" t="s">
        <v>414</v>
      </c>
      <c r="C104" s="257" t="n">
        <f aca="false">SUM(C108:C117)</f>
        <v>0</v>
      </c>
      <c r="D104" s="257" t="n">
        <f aca="false">SUM(D108:D117)</f>
        <v>0</v>
      </c>
      <c r="E104" s="257" t="n">
        <f aca="false">SUM(E108:E117)</f>
        <v>0</v>
      </c>
      <c r="F104" s="257" t="n">
        <f aca="false">SUM(F108:F117)</f>
        <v>0</v>
      </c>
      <c r="G104" s="257" t="n">
        <f aca="false">SUM(G108:G117)</f>
        <v>0</v>
      </c>
      <c r="H104" s="257" t="n">
        <f aca="false">SUM(H108:H117)</f>
        <v>0</v>
      </c>
      <c r="I104" s="257" t="n">
        <f aca="false">SUM(I108:I117)</f>
        <v>0</v>
      </c>
      <c r="J104" s="257" t="n">
        <f aca="false">SUM(J108:J117)</f>
        <v>0</v>
      </c>
      <c r="K104" s="257" t="n">
        <f aca="false">SUM(K108:K117)</f>
        <v>0</v>
      </c>
      <c r="L104" s="257" t="n">
        <f aca="false">SUM(L108:L117)</f>
        <v>0</v>
      </c>
      <c r="M104" s="257" t="n">
        <f aca="false">SUM(M108:M117)</f>
        <v>0</v>
      </c>
      <c r="N104" s="257" t="n">
        <f aca="false">SUM(N108:N117)</f>
        <v>0</v>
      </c>
      <c r="O104" s="257" t="n">
        <f aca="false">SUM(O108:O117)</f>
        <v>0</v>
      </c>
      <c r="P104" s="257" t="n">
        <f aca="false">SUM(P108:P117)</f>
        <v>0</v>
      </c>
      <c r="Q104" s="257" t="n">
        <f aca="false">SUM(Q108:Q117)</f>
        <v>0</v>
      </c>
      <c r="R104" s="257" t="n">
        <f aca="false">SUM(R108:R117)</f>
        <v>0</v>
      </c>
      <c r="S104" s="257" t="n">
        <f aca="false">SUM(S108:S117)</f>
        <v>0</v>
      </c>
      <c r="T104" s="257" t="n">
        <f aca="false">SUM(T108:T117)</f>
        <v>0</v>
      </c>
      <c r="U104" s="257" t="n">
        <f aca="false">SUM(U108:U117)</f>
        <v>0</v>
      </c>
      <c r="V104" s="257" t="n">
        <f aca="false">SUM(V108:V117)</f>
        <v>0</v>
      </c>
      <c r="W104" s="257" t="n">
        <f aca="false">SUM(W108:W117)</f>
        <v>0</v>
      </c>
      <c r="X104" s="257" t="n">
        <f aca="false">SUM(X108:X117)</f>
        <v>0</v>
      </c>
      <c r="Y104" s="257" t="n">
        <f aca="false">SUM(Y108:Y117)</f>
        <v>0</v>
      </c>
      <c r="Z104" s="257" t="n">
        <f aca="false">SUM(Z108:Z117)</f>
        <v>0</v>
      </c>
      <c r="AA104" s="257" t="n">
        <f aca="false">SUM(AA108:AA117)</f>
        <v>0</v>
      </c>
      <c r="AB104" s="257" t="n">
        <f aca="false">SUM(AB108:AB117)</f>
        <v>0</v>
      </c>
      <c r="AC104" s="257" t="n">
        <f aca="false">SUM(AC108:AC117)</f>
        <v>0</v>
      </c>
      <c r="AD104" s="257" t="n">
        <f aca="false">SUM(AD108:AD117)</f>
        <v>0</v>
      </c>
      <c r="AE104" s="257" t="n">
        <f aca="false">SUM(AE108:AE117)</f>
        <v>0</v>
      </c>
      <c r="AF104" s="257" t="n">
        <f aca="false">SUM(AF108:AF117)</f>
        <v>0</v>
      </c>
      <c r="AG104" s="257" t="n">
        <f aca="false">SUM(AG108:AG117)</f>
        <v>0</v>
      </c>
      <c r="AH104" s="8"/>
      <c r="AI104" s="12"/>
      <c r="AJ104" s="291"/>
      <c r="AK104" s="395"/>
      <c r="AL104" s="283"/>
      <c r="AM104" s="14"/>
      <c r="AO104" s="8"/>
      <c r="AP104" s="8"/>
      <c r="AQ104" s="8"/>
      <c r="AR104" s="8"/>
      <c r="AS104" s="8"/>
    </row>
    <row r="105" customFormat="false" ht="12.75" hidden="false" customHeight="true" outlineLevel="0" collapsed="false">
      <c r="A105" s="260" t="s">
        <v>468</v>
      </c>
      <c r="B105" s="261" t="n">
        <f aca="false">B44</f>
        <v>36982</v>
      </c>
      <c r="C105" s="262" t="n">
        <f aca="false">C44</f>
        <v>36982</v>
      </c>
      <c r="D105" s="262" t="n">
        <f aca="false">D44</f>
        <v>36983</v>
      </c>
      <c r="E105" s="262" t="n">
        <f aca="false">E44</f>
        <v>36984</v>
      </c>
      <c r="F105" s="262" t="n">
        <f aca="false">F44</f>
        <v>36985</v>
      </c>
      <c r="G105" s="262" t="n">
        <f aca="false">G44</f>
        <v>36986</v>
      </c>
      <c r="H105" s="262" t="n">
        <f aca="false">H44</f>
        <v>36987</v>
      </c>
      <c r="I105" s="262" t="n">
        <f aca="false">I44</f>
        <v>36988</v>
      </c>
      <c r="J105" s="262" t="n">
        <f aca="false">J44</f>
        <v>36989</v>
      </c>
      <c r="K105" s="262" t="n">
        <f aca="false">K44</f>
        <v>36990</v>
      </c>
      <c r="L105" s="262" t="n">
        <f aca="false">L44</f>
        <v>36991</v>
      </c>
      <c r="M105" s="262" t="n">
        <f aca="false">M44</f>
        <v>36992</v>
      </c>
      <c r="N105" s="262" t="n">
        <f aca="false">N44</f>
        <v>36993</v>
      </c>
      <c r="O105" s="262" t="n">
        <f aca="false">O44</f>
        <v>36994</v>
      </c>
      <c r="P105" s="262" t="n">
        <f aca="false">P44</f>
        <v>36995</v>
      </c>
      <c r="Q105" s="262" t="n">
        <f aca="false">Q44</f>
        <v>36996</v>
      </c>
      <c r="R105" s="262" t="n">
        <f aca="false">R44</f>
        <v>36997</v>
      </c>
      <c r="S105" s="262" t="n">
        <f aca="false">S44</f>
        <v>36998</v>
      </c>
      <c r="T105" s="262" t="n">
        <f aca="false">T44</f>
        <v>36999</v>
      </c>
      <c r="U105" s="262" t="n">
        <f aca="false">U44</f>
        <v>37000</v>
      </c>
      <c r="V105" s="262" t="n">
        <f aca="false">V44</f>
        <v>37001</v>
      </c>
      <c r="W105" s="262" t="n">
        <f aca="false">W44</f>
        <v>37002</v>
      </c>
      <c r="X105" s="262" t="n">
        <f aca="false">X44</f>
        <v>37003</v>
      </c>
      <c r="Y105" s="262" t="n">
        <f aca="false">Y44</f>
        <v>37004</v>
      </c>
      <c r="Z105" s="262" t="n">
        <f aca="false">Z44</f>
        <v>37005</v>
      </c>
      <c r="AA105" s="262" t="n">
        <f aca="false">AA44</f>
        <v>37006</v>
      </c>
      <c r="AB105" s="262" t="n">
        <f aca="false">AB44</f>
        <v>37007</v>
      </c>
      <c r="AC105" s="262" t="n">
        <f aca="false">AC44</f>
        <v>37008</v>
      </c>
      <c r="AD105" s="262" t="n">
        <f aca="false">AD44</f>
        <v>37009</v>
      </c>
      <c r="AE105" s="262" t="n">
        <f aca="false">AE44</f>
        <v>37010</v>
      </c>
      <c r="AF105" s="262" t="n">
        <f aca="false">AF44</f>
        <v>37011</v>
      </c>
      <c r="AG105" s="262" t="n">
        <f aca="false">AG44</f>
        <v>37012</v>
      </c>
      <c r="AH105" s="263"/>
      <c r="AI105" s="421"/>
      <c r="AJ105" s="420"/>
      <c r="AK105" s="282"/>
      <c r="AL105" s="330"/>
      <c r="AM105" s="440"/>
      <c r="AN105" s="8"/>
      <c r="AO105" s="263"/>
      <c r="AP105" s="263"/>
      <c r="AQ105" s="263"/>
      <c r="AR105" s="263"/>
      <c r="AS105" s="263"/>
      <c r="AT105" s="263"/>
      <c r="AU105" s="263"/>
      <c r="AV105" s="263"/>
      <c r="AW105" s="263"/>
      <c r="AX105" s="263"/>
      <c r="AY105" s="263"/>
      <c r="AZ105" s="263"/>
      <c r="BA105" s="263"/>
      <c r="BB105" s="263"/>
      <c r="BC105" s="263"/>
      <c r="BD105" s="263"/>
      <c r="BE105" s="263"/>
      <c r="BF105" s="263"/>
      <c r="BG105" s="263"/>
      <c r="BH105" s="263"/>
      <c r="BI105" s="263"/>
      <c r="BJ105" s="263"/>
      <c r="BK105" s="263"/>
      <c r="BL105" s="263"/>
      <c r="BM105" s="263"/>
      <c r="BN105" s="263"/>
      <c r="BO105" s="263"/>
      <c r="BP105" s="263"/>
      <c r="BQ105" s="263"/>
      <c r="BR105" s="263"/>
      <c r="BS105" s="263"/>
      <c r="BT105" s="263"/>
      <c r="BU105" s="263"/>
      <c r="BV105" s="263"/>
      <c r="BW105" s="263"/>
      <c r="BX105" s="263"/>
      <c r="BY105" s="263"/>
      <c r="BZ105" s="263"/>
      <c r="CA105" s="263"/>
      <c r="CB105" s="263"/>
      <c r="CC105" s="263"/>
      <c r="CD105" s="263"/>
      <c r="CE105" s="263"/>
      <c r="CF105" s="263"/>
      <c r="CG105" s="263"/>
      <c r="CH105" s="263"/>
      <c r="CI105" s="263"/>
      <c r="CJ105" s="263"/>
      <c r="CK105" s="263"/>
      <c r="CL105" s="263"/>
      <c r="CM105" s="263"/>
      <c r="CN105" s="263"/>
      <c r="CO105" s="263"/>
      <c r="CP105" s="263"/>
      <c r="CQ105" s="263"/>
      <c r="CR105" s="263"/>
      <c r="CS105" s="263"/>
      <c r="CT105" s="263"/>
      <c r="CU105" s="263"/>
      <c r="CV105" s="263"/>
      <c r="CW105" s="263"/>
      <c r="CX105" s="263"/>
      <c r="CY105" s="263"/>
      <c r="CZ105" s="263"/>
      <c r="DA105" s="263"/>
      <c r="DB105" s="263"/>
      <c r="DC105" s="263"/>
      <c r="DD105" s="263"/>
      <c r="DE105" s="263"/>
      <c r="DF105" s="263"/>
      <c r="DG105" s="263"/>
      <c r="DH105" s="263"/>
      <c r="DI105" s="263"/>
      <c r="DJ105" s="263"/>
      <c r="DK105" s="263"/>
      <c r="DL105" s="263"/>
      <c r="DM105" s="263"/>
      <c r="DN105" s="263"/>
      <c r="DO105" s="263"/>
      <c r="DP105" s="263"/>
      <c r="DQ105" s="263"/>
      <c r="DR105" s="263"/>
      <c r="DS105" s="263"/>
      <c r="DT105" s="263"/>
      <c r="DU105" s="263"/>
      <c r="DV105" s="263"/>
      <c r="DW105" s="263"/>
      <c r="DX105" s="263"/>
      <c r="DY105" s="263"/>
      <c r="DZ105" s="263"/>
      <c r="EA105" s="263"/>
      <c r="EB105" s="263"/>
      <c r="EC105" s="263"/>
      <c r="ED105" s="263"/>
      <c r="EE105" s="263"/>
      <c r="EF105" s="263"/>
      <c r="EG105" s="263"/>
      <c r="EH105" s="263"/>
      <c r="EI105" s="263"/>
      <c r="EJ105" s="263"/>
      <c r="EK105" s="263"/>
      <c r="EL105" s="263"/>
      <c r="EM105" s="263"/>
      <c r="EN105" s="263"/>
      <c r="EO105" s="263"/>
      <c r="EP105" s="263"/>
      <c r="EQ105" s="263"/>
      <c r="ER105" s="263"/>
      <c r="ES105" s="263"/>
      <c r="ET105" s="263"/>
      <c r="EU105" s="263"/>
      <c r="EV105" s="263"/>
      <c r="EW105" s="263"/>
      <c r="EX105" s="263"/>
      <c r="EY105" s="263"/>
      <c r="EZ105" s="263"/>
      <c r="FA105" s="263"/>
      <c r="FB105" s="263"/>
      <c r="FC105" s="263"/>
      <c r="FD105" s="263"/>
      <c r="FE105" s="263"/>
      <c r="FF105" s="263"/>
      <c r="FG105" s="263"/>
      <c r="FH105" s="263"/>
      <c r="FI105" s="263"/>
      <c r="FJ105" s="263"/>
      <c r="FK105" s="263"/>
      <c r="FL105" s="263"/>
      <c r="FM105" s="263"/>
      <c r="FN105" s="263"/>
      <c r="FO105" s="263"/>
      <c r="FP105" s="263"/>
      <c r="FQ105" s="263"/>
      <c r="FR105" s="263"/>
      <c r="FS105" s="263"/>
      <c r="FT105" s="263"/>
      <c r="FU105" s="263"/>
      <c r="FV105" s="263"/>
      <c r="FW105" s="263"/>
      <c r="FX105" s="263"/>
      <c r="FY105" s="263"/>
      <c r="FZ105" s="263"/>
      <c r="GA105" s="263"/>
      <c r="GB105" s="263"/>
      <c r="GC105" s="263"/>
      <c r="GD105" s="263"/>
      <c r="GE105" s="263"/>
      <c r="GF105" s="263"/>
      <c r="GG105" s="263"/>
      <c r="GH105" s="263"/>
      <c r="GI105" s="263"/>
      <c r="GJ105" s="263"/>
      <c r="GK105" s="263"/>
      <c r="GL105" s="263"/>
      <c r="GM105" s="263"/>
      <c r="GN105" s="263"/>
      <c r="GO105" s="263"/>
      <c r="GP105" s="263"/>
      <c r="GQ105" s="263"/>
      <c r="GR105" s="263"/>
      <c r="GS105" s="263"/>
      <c r="GT105" s="263"/>
      <c r="GU105" s="263"/>
      <c r="GV105" s="263"/>
      <c r="GW105" s="263"/>
      <c r="GX105" s="263"/>
      <c r="GY105" s="263"/>
      <c r="GZ105" s="263"/>
      <c r="HA105" s="263"/>
      <c r="HB105" s="263"/>
      <c r="HC105" s="263"/>
      <c r="HD105" s="263"/>
      <c r="HE105" s="263"/>
      <c r="HF105" s="263"/>
      <c r="HG105" s="263"/>
      <c r="HH105" s="263"/>
      <c r="HI105" s="263"/>
      <c r="HJ105" s="263"/>
      <c r="HK105" s="263"/>
      <c r="HL105" s="263"/>
      <c r="HM105" s="263"/>
      <c r="HN105" s="263"/>
      <c r="HO105" s="263"/>
      <c r="HP105" s="263"/>
      <c r="HQ105" s="263"/>
      <c r="HR105" s="263"/>
      <c r="HS105" s="263"/>
      <c r="HT105" s="263"/>
      <c r="HU105" s="263"/>
      <c r="HV105" s="263"/>
      <c r="HW105" s="263"/>
      <c r="HX105" s="263"/>
      <c r="HY105" s="263"/>
      <c r="HZ105" s="263"/>
      <c r="IA105" s="263"/>
      <c r="IB105" s="263"/>
      <c r="IC105" s="263"/>
      <c r="ID105" s="263"/>
      <c r="IE105" s="263"/>
      <c r="IF105" s="263"/>
      <c r="IG105" s="263"/>
      <c r="IH105" s="263"/>
      <c r="II105" s="263"/>
      <c r="IJ105" s="263"/>
      <c r="IK105" s="263"/>
      <c r="IL105" s="263"/>
      <c r="IM105" s="263"/>
      <c r="IN105" s="263"/>
      <c r="IO105" s="263"/>
      <c r="IP105" s="263"/>
      <c r="IQ105" s="263"/>
      <c r="IR105" s="263"/>
      <c r="IS105" s="263"/>
      <c r="IT105" s="263"/>
      <c r="IU105" s="263"/>
      <c r="IV105" s="263"/>
      <c r="IW105" s="263"/>
    </row>
    <row r="106" customFormat="false" ht="12.75" hidden="false" customHeight="true" outlineLevel="0" collapsed="false">
      <c r="A106" s="267"/>
      <c r="B106" s="267"/>
      <c r="C106" s="268" t="str">
        <f aca="false">C45</f>
        <v>S</v>
      </c>
      <c r="D106" s="268" t="str">
        <f aca="false">D45</f>
        <v>M</v>
      </c>
      <c r="E106" s="268" t="str">
        <f aca="false">E45</f>
        <v>T</v>
      </c>
      <c r="F106" s="268" t="str">
        <f aca="false">F45</f>
        <v>W</v>
      </c>
      <c r="G106" s="268" t="str">
        <f aca="false">G45</f>
        <v>R</v>
      </c>
      <c r="H106" s="268" t="str">
        <f aca="false">H45</f>
        <v>F</v>
      </c>
      <c r="I106" s="268" t="str">
        <f aca="false">I45</f>
        <v>S</v>
      </c>
      <c r="J106" s="268" t="str">
        <f aca="false">J45</f>
        <v>S</v>
      </c>
      <c r="K106" s="268" t="str">
        <f aca="false">K45</f>
        <v>M</v>
      </c>
      <c r="L106" s="268" t="str">
        <f aca="false">L45</f>
        <v>T</v>
      </c>
      <c r="M106" s="268" t="str">
        <f aca="false">M45</f>
        <v>W</v>
      </c>
      <c r="N106" s="268" t="str">
        <f aca="false">N45</f>
        <v>R</v>
      </c>
      <c r="O106" s="268" t="str">
        <f aca="false">O45</f>
        <v>F</v>
      </c>
      <c r="P106" s="268" t="str">
        <f aca="false">P45</f>
        <v>S</v>
      </c>
      <c r="Q106" s="268" t="str">
        <f aca="false">Q45</f>
        <v>S</v>
      </c>
      <c r="R106" s="268" t="str">
        <f aca="false">R45</f>
        <v>M</v>
      </c>
      <c r="S106" s="268" t="str">
        <f aca="false">S45</f>
        <v>T</v>
      </c>
      <c r="T106" s="268" t="str">
        <f aca="false">T45</f>
        <v>W</v>
      </c>
      <c r="U106" s="268" t="str">
        <f aca="false">U45</f>
        <v>R</v>
      </c>
      <c r="V106" s="268" t="str">
        <f aca="false">V45</f>
        <v>F</v>
      </c>
      <c r="W106" s="268" t="str">
        <f aca="false">W45</f>
        <v>S</v>
      </c>
      <c r="X106" s="268" t="str">
        <f aca="false">X45</f>
        <v>S</v>
      </c>
      <c r="Y106" s="268" t="str">
        <f aca="false">Y45</f>
        <v>M</v>
      </c>
      <c r="Z106" s="268" t="str">
        <f aca="false">Z45</f>
        <v>T</v>
      </c>
      <c r="AA106" s="268" t="str">
        <f aca="false">AA45</f>
        <v>W</v>
      </c>
      <c r="AB106" s="268" t="str">
        <f aca="false">AB45</f>
        <v>R</v>
      </c>
      <c r="AC106" s="268" t="str">
        <f aca="false">AC45</f>
        <v>F</v>
      </c>
      <c r="AD106" s="268" t="str">
        <f aca="false">AD45</f>
        <v>S</v>
      </c>
      <c r="AE106" s="268" t="str">
        <f aca="false">AE45</f>
        <v>S</v>
      </c>
      <c r="AF106" s="268" t="str">
        <f aca="false">AF45</f>
        <v>M</v>
      </c>
      <c r="AG106" s="268" t="str">
        <f aca="false">AG45</f>
        <v>T</v>
      </c>
      <c r="AH106" s="8"/>
      <c r="AI106" s="421"/>
      <c r="AJ106" s="420"/>
      <c r="AK106" s="406"/>
      <c r="AL106" s="330"/>
      <c r="AM106" s="441"/>
      <c r="AN106" s="263"/>
      <c r="AO106" s="8"/>
      <c r="AP106" s="8"/>
      <c r="AQ106" s="8"/>
      <c r="AR106" s="8"/>
      <c r="AS106" s="8"/>
    </row>
    <row r="107" customFormat="false" ht="12.75" hidden="false" customHeight="true" outlineLevel="0" collapsed="false">
      <c r="A107" s="271"/>
      <c r="B107" s="272" t="s">
        <v>420</v>
      </c>
      <c r="C107" s="273"/>
      <c r="D107" s="273"/>
      <c r="E107" s="273"/>
      <c r="F107" s="273"/>
      <c r="G107" s="273"/>
      <c r="H107" s="273"/>
      <c r="I107" s="273"/>
      <c r="J107" s="273"/>
      <c r="K107" s="273"/>
      <c r="L107" s="273"/>
      <c r="M107" s="273"/>
      <c r="N107" s="273"/>
      <c r="O107" s="273"/>
      <c r="P107" s="273"/>
      <c r="Q107" s="273"/>
      <c r="R107" s="273"/>
      <c r="S107" s="273"/>
      <c r="T107" s="273"/>
      <c r="U107" s="273"/>
      <c r="V107" s="273"/>
      <c r="W107" s="273"/>
      <c r="X107" s="273"/>
      <c r="Y107" s="273"/>
      <c r="Z107" s="273"/>
      <c r="AA107" s="273"/>
      <c r="AB107" s="273"/>
      <c r="AC107" s="273"/>
      <c r="AD107" s="273"/>
      <c r="AE107" s="273"/>
      <c r="AF107" s="273"/>
      <c r="AG107" s="274"/>
      <c r="AH107" s="87"/>
      <c r="AI107" s="421"/>
      <c r="AJ107" s="420"/>
      <c r="AK107" s="282"/>
      <c r="AL107" s="330"/>
      <c r="AM107" s="440"/>
      <c r="AN107" s="8"/>
    </row>
    <row r="108" customFormat="false" ht="12.75" hidden="false" customHeight="true" outlineLevel="0" collapsed="false">
      <c r="A108" s="218" t="s">
        <v>459</v>
      </c>
      <c r="B108" s="275" t="n">
        <f aca="false">SUM(C108:AG108)</f>
        <v>0</v>
      </c>
      <c r="C108" s="150"/>
      <c r="D108" s="150"/>
      <c r="E108" s="150"/>
      <c r="F108" s="150"/>
      <c r="G108" s="150"/>
      <c r="H108" s="150"/>
      <c r="I108" s="150"/>
      <c r="J108" s="150"/>
      <c r="K108" s="150"/>
      <c r="L108" s="150"/>
      <c r="M108" s="150"/>
      <c r="N108" s="150"/>
      <c r="O108" s="150"/>
      <c r="P108" s="150"/>
      <c r="Q108" s="150"/>
      <c r="R108" s="150"/>
      <c r="S108" s="150"/>
      <c r="T108" s="150"/>
      <c r="U108" s="150"/>
      <c r="V108" s="150"/>
      <c r="W108" s="150"/>
      <c r="X108" s="150"/>
      <c r="Y108" s="150"/>
      <c r="Z108" s="150"/>
      <c r="AA108" s="150"/>
      <c r="AB108" s="150"/>
      <c r="AC108" s="150"/>
      <c r="AD108" s="150"/>
      <c r="AE108" s="150"/>
      <c r="AF108" s="150"/>
      <c r="AG108" s="301"/>
      <c r="AH108" s="87"/>
      <c r="AI108" s="414"/>
      <c r="AJ108" s="420"/>
      <c r="AK108" s="395"/>
      <c r="AL108" s="283"/>
      <c r="AM108" s="14"/>
    </row>
    <row r="109" customFormat="false" ht="12.75" hidden="false" customHeight="true" outlineLevel="0" collapsed="false">
      <c r="A109" s="218" t="s">
        <v>461</v>
      </c>
      <c r="B109" s="275" t="n">
        <f aca="false">SUM(C109:AG109)</f>
        <v>0</v>
      </c>
      <c r="C109" s="150"/>
      <c r="D109" s="150"/>
      <c r="E109" s="150"/>
      <c r="F109" s="150"/>
      <c r="G109" s="150"/>
      <c r="H109" s="150"/>
      <c r="I109" s="150"/>
      <c r="J109" s="150"/>
      <c r="K109" s="150"/>
      <c r="L109" s="150"/>
      <c r="M109" s="150"/>
      <c r="N109" s="150"/>
      <c r="O109" s="150"/>
      <c r="P109" s="150"/>
      <c r="Q109" s="150"/>
      <c r="R109" s="150"/>
      <c r="S109" s="150"/>
      <c r="T109" s="150"/>
      <c r="U109" s="150"/>
      <c r="V109" s="150"/>
      <c r="W109" s="150"/>
      <c r="X109" s="150"/>
      <c r="Y109" s="150"/>
      <c r="Z109" s="150"/>
      <c r="AA109" s="150"/>
      <c r="AB109" s="150"/>
      <c r="AC109" s="150"/>
      <c r="AD109" s="150"/>
      <c r="AE109" s="150"/>
      <c r="AF109" s="150"/>
      <c r="AG109" s="301"/>
      <c r="AH109" s="87"/>
      <c r="AI109" s="12"/>
      <c r="AJ109" s="291"/>
      <c r="AK109" s="395"/>
      <c r="AL109" s="283"/>
      <c r="AM109" s="14"/>
    </row>
    <row r="110" customFormat="false" ht="12.75" hidden="false" customHeight="true" outlineLevel="0" collapsed="false">
      <c r="A110" s="218" t="s">
        <v>462</v>
      </c>
      <c r="B110" s="275" t="n">
        <f aca="false">SUM(C110:AG110)</f>
        <v>0</v>
      </c>
      <c r="C110" s="150"/>
      <c r="D110" s="150"/>
      <c r="E110" s="150"/>
      <c r="F110" s="150"/>
      <c r="G110" s="150"/>
      <c r="H110" s="150"/>
      <c r="I110" s="150"/>
      <c r="J110" s="150"/>
      <c r="K110" s="150"/>
      <c r="L110" s="150"/>
      <c r="M110" s="150"/>
      <c r="N110" s="150"/>
      <c r="O110" s="150"/>
      <c r="P110" s="150"/>
      <c r="Q110" s="150"/>
      <c r="R110" s="150"/>
      <c r="S110" s="150"/>
      <c r="T110" s="150"/>
      <c r="U110" s="150"/>
      <c r="V110" s="150"/>
      <c r="W110" s="150"/>
      <c r="X110" s="150"/>
      <c r="Y110" s="150"/>
      <c r="Z110" s="150"/>
      <c r="AA110" s="150"/>
      <c r="AB110" s="150"/>
      <c r="AC110" s="150"/>
      <c r="AD110" s="150"/>
      <c r="AE110" s="150"/>
      <c r="AF110" s="150"/>
      <c r="AG110" s="301"/>
      <c r="AH110" s="87"/>
      <c r="AJ110" s="87"/>
      <c r="AK110" s="150"/>
      <c r="AL110" s="132"/>
      <c r="AM110" s="9"/>
    </row>
    <row r="111" customFormat="false" ht="12.75" hidden="false" customHeight="true" outlineLevel="0" collapsed="false">
      <c r="A111" s="218" t="s">
        <v>463</v>
      </c>
      <c r="B111" s="275" t="n">
        <f aca="false">SUM(C111:AG111)</f>
        <v>0</v>
      </c>
      <c r="C111" s="150"/>
      <c r="D111" s="150"/>
      <c r="E111" s="150"/>
      <c r="F111" s="150"/>
      <c r="G111" s="150"/>
      <c r="H111" s="150"/>
      <c r="I111" s="150"/>
      <c r="J111" s="150"/>
      <c r="K111" s="150"/>
      <c r="L111" s="150"/>
      <c r="M111" s="150"/>
      <c r="N111" s="150"/>
      <c r="O111" s="150"/>
      <c r="P111" s="150"/>
      <c r="Q111" s="150"/>
      <c r="R111" s="150"/>
      <c r="S111" s="150"/>
      <c r="T111" s="150"/>
      <c r="U111" s="150"/>
      <c r="V111" s="150"/>
      <c r="W111" s="150"/>
      <c r="X111" s="150"/>
      <c r="Y111" s="150"/>
      <c r="Z111" s="150"/>
      <c r="AA111" s="150"/>
      <c r="AB111" s="150"/>
      <c r="AC111" s="150"/>
      <c r="AD111" s="150"/>
      <c r="AE111" s="150"/>
      <c r="AF111" s="150"/>
      <c r="AG111" s="301"/>
      <c r="AH111" s="87"/>
      <c r="AJ111" s="87"/>
      <c r="AK111" s="150"/>
      <c r="AL111" s="132"/>
      <c r="AM111" s="9"/>
    </row>
    <row r="112" customFormat="false" ht="12.75" hidden="false" customHeight="true" outlineLevel="0" collapsed="false">
      <c r="A112" s="218" t="s">
        <v>464</v>
      </c>
      <c r="B112" s="275" t="n">
        <f aca="false">SUM(C112:AG112)</f>
        <v>0</v>
      </c>
      <c r="C112" s="150"/>
      <c r="D112" s="150"/>
      <c r="E112" s="150"/>
      <c r="F112" s="150"/>
      <c r="G112" s="150"/>
      <c r="H112" s="150"/>
      <c r="I112" s="150"/>
      <c r="J112" s="150"/>
      <c r="K112" s="150"/>
      <c r="L112" s="150"/>
      <c r="M112" s="150"/>
      <c r="N112" s="150"/>
      <c r="O112" s="150"/>
      <c r="P112" s="150"/>
      <c r="Q112" s="150"/>
      <c r="R112" s="150"/>
      <c r="S112" s="150"/>
      <c r="T112" s="150"/>
      <c r="U112" s="150"/>
      <c r="V112" s="150"/>
      <c r="W112" s="150"/>
      <c r="X112" s="150"/>
      <c r="Y112" s="150"/>
      <c r="Z112" s="150"/>
      <c r="AA112" s="150"/>
      <c r="AB112" s="150"/>
      <c r="AC112" s="150"/>
      <c r="AD112" s="150"/>
      <c r="AE112" s="150"/>
      <c r="AF112" s="150"/>
      <c r="AG112" s="301"/>
      <c r="AH112" s="87"/>
      <c r="AJ112" s="87"/>
      <c r="AK112" s="150"/>
      <c r="AL112" s="132"/>
      <c r="AM112" s="9"/>
    </row>
    <row r="113" customFormat="false" ht="12.75" hidden="false" customHeight="true" outlineLevel="0" collapsed="false">
      <c r="A113" s="218" t="s">
        <v>466</v>
      </c>
      <c r="B113" s="275" t="n">
        <f aca="false">SUM(C113:AG113)</f>
        <v>0</v>
      </c>
      <c r="C113" s="150"/>
      <c r="D113" s="150"/>
      <c r="E113" s="150"/>
      <c r="F113" s="150"/>
      <c r="G113" s="150"/>
      <c r="H113" s="150"/>
      <c r="I113" s="150"/>
      <c r="J113" s="150"/>
      <c r="K113" s="150"/>
      <c r="L113" s="150"/>
      <c r="M113" s="150"/>
      <c r="N113" s="150"/>
      <c r="O113" s="150"/>
      <c r="P113" s="150"/>
      <c r="Q113" s="150"/>
      <c r="R113" s="150"/>
      <c r="S113" s="150"/>
      <c r="T113" s="150"/>
      <c r="U113" s="150"/>
      <c r="V113" s="150"/>
      <c r="W113" s="150"/>
      <c r="X113" s="150"/>
      <c r="Y113" s="150"/>
      <c r="Z113" s="150"/>
      <c r="AA113" s="150"/>
      <c r="AB113" s="150"/>
      <c r="AC113" s="150"/>
      <c r="AD113" s="150"/>
      <c r="AE113" s="150"/>
      <c r="AF113" s="150"/>
      <c r="AG113" s="301"/>
      <c r="AH113" s="87"/>
      <c r="AJ113" s="87"/>
      <c r="AK113" s="150"/>
      <c r="AL113" s="132"/>
      <c r="AM113" s="9"/>
    </row>
    <row r="114" customFormat="false" ht="12.75" hidden="false" customHeight="true" outlineLevel="0" collapsed="false">
      <c r="A114" s="218"/>
      <c r="B114" s="275"/>
      <c r="C114" s="150"/>
      <c r="D114" s="150"/>
      <c r="E114" s="150"/>
      <c r="F114" s="150"/>
      <c r="G114" s="150"/>
      <c r="H114" s="150"/>
      <c r="I114" s="150"/>
      <c r="J114" s="150"/>
      <c r="K114" s="150"/>
      <c r="L114" s="150"/>
      <c r="M114" s="150"/>
      <c r="N114" s="150"/>
      <c r="O114" s="150"/>
      <c r="P114" s="150"/>
      <c r="Q114" s="150"/>
      <c r="R114" s="150"/>
      <c r="S114" s="150"/>
      <c r="T114" s="150"/>
      <c r="U114" s="150"/>
      <c r="V114" s="150"/>
      <c r="W114" s="150"/>
      <c r="X114" s="150"/>
      <c r="Y114" s="150"/>
      <c r="Z114" s="150"/>
      <c r="AA114" s="150"/>
      <c r="AB114" s="150"/>
      <c r="AC114" s="150"/>
      <c r="AD114" s="150"/>
      <c r="AE114" s="150"/>
      <c r="AF114" s="150"/>
      <c r="AG114" s="301"/>
      <c r="AH114" s="87"/>
      <c r="AJ114" s="87"/>
      <c r="AK114" s="150"/>
      <c r="AL114" s="132"/>
      <c r="AM114" s="9"/>
    </row>
    <row r="115" customFormat="false" ht="12.75" hidden="false" customHeight="true" outlineLevel="0" collapsed="false">
      <c r="A115" s="218"/>
      <c r="B115" s="275"/>
      <c r="C115" s="150"/>
      <c r="D115" s="150"/>
      <c r="E115" s="150"/>
      <c r="F115" s="150"/>
      <c r="G115" s="150"/>
      <c r="H115" s="150"/>
      <c r="I115" s="150"/>
      <c r="J115" s="150"/>
      <c r="K115" s="150"/>
      <c r="L115" s="150"/>
      <c r="M115" s="150"/>
      <c r="N115" s="150"/>
      <c r="O115" s="150"/>
      <c r="P115" s="150"/>
      <c r="Q115" s="150"/>
      <c r="R115" s="150"/>
      <c r="S115" s="150"/>
      <c r="T115" s="150"/>
      <c r="U115" s="150"/>
      <c r="V115" s="150"/>
      <c r="W115" s="150"/>
      <c r="X115" s="150"/>
      <c r="Y115" s="150"/>
      <c r="Z115" s="150"/>
      <c r="AA115" s="150"/>
      <c r="AB115" s="150"/>
      <c r="AC115" s="150"/>
      <c r="AD115" s="150"/>
      <c r="AE115" s="150"/>
      <c r="AF115" s="150"/>
      <c r="AG115" s="301"/>
      <c r="AH115" s="87"/>
      <c r="AJ115" s="87"/>
      <c r="AK115" s="150"/>
      <c r="AL115" s="132"/>
      <c r="AM115" s="9"/>
    </row>
    <row r="116" customFormat="false" ht="12.75" hidden="false" customHeight="true" outlineLevel="0" collapsed="false">
      <c r="A116" s="218"/>
      <c r="B116" s="275"/>
      <c r="C116" s="150"/>
      <c r="D116" s="150"/>
      <c r="E116" s="150"/>
      <c r="F116" s="150"/>
      <c r="G116" s="150"/>
      <c r="H116" s="150"/>
      <c r="I116" s="150"/>
      <c r="J116" s="150"/>
      <c r="K116" s="150"/>
      <c r="L116" s="150"/>
      <c r="M116" s="150"/>
      <c r="N116" s="150"/>
      <c r="O116" s="150"/>
      <c r="P116" s="150"/>
      <c r="Q116" s="150"/>
      <c r="R116" s="150"/>
      <c r="S116" s="150"/>
      <c r="T116" s="150"/>
      <c r="U116" s="150"/>
      <c r="V116" s="150"/>
      <c r="W116" s="150"/>
      <c r="X116" s="150"/>
      <c r="Y116" s="150"/>
      <c r="Z116" s="150"/>
      <c r="AA116" s="150"/>
      <c r="AB116" s="150"/>
      <c r="AC116" s="150"/>
      <c r="AD116" s="150"/>
      <c r="AE116" s="150"/>
      <c r="AF116" s="150"/>
      <c r="AG116" s="301"/>
      <c r="AH116" s="87"/>
      <c r="AJ116" s="87"/>
      <c r="AK116" s="150"/>
      <c r="AL116" s="132"/>
      <c r="AM116" s="9"/>
    </row>
    <row r="117" customFormat="false" ht="12.75" hidden="false" customHeight="true" outlineLevel="0" collapsed="false">
      <c r="A117" s="218"/>
      <c r="B117" s="275"/>
      <c r="C117" s="150"/>
      <c r="D117" s="150"/>
      <c r="E117" s="150"/>
      <c r="F117" s="150"/>
      <c r="G117" s="150"/>
      <c r="H117" s="150"/>
      <c r="I117" s="150"/>
      <c r="J117" s="150"/>
      <c r="K117" s="150"/>
      <c r="L117" s="150"/>
      <c r="M117" s="150"/>
      <c r="N117" s="150"/>
      <c r="O117" s="150"/>
      <c r="P117" s="150"/>
      <c r="Q117" s="150"/>
      <c r="R117" s="150"/>
      <c r="S117" s="150"/>
      <c r="T117" s="150"/>
      <c r="U117" s="150"/>
      <c r="V117" s="150"/>
      <c r="W117" s="150"/>
      <c r="X117" s="150"/>
      <c r="Y117" s="150"/>
      <c r="Z117" s="150"/>
      <c r="AA117" s="150"/>
      <c r="AB117" s="150"/>
      <c r="AC117" s="150"/>
      <c r="AD117" s="150"/>
      <c r="AE117" s="150"/>
      <c r="AF117" s="150"/>
      <c r="AG117" s="301"/>
      <c r="AH117" s="87"/>
      <c r="AJ117" s="87"/>
      <c r="AK117" s="150"/>
      <c r="AL117" s="132"/>
      <c r="AM117" s="9"/>
    </row>
    <row r="118" customFormat="false" ht="12.75" hidden="false" customHeight="true" outlineLevel="0" collapsed="false">
      <c r="A118" s="313" t="s">
        <v>469</v>
      </c>
      <c r="B118" s="304" t="n">
        <f aca="false">SUM(B108:B117)</f>
        <v>0</v>
      </c>
      <c r="C118" s="314"/>
      <c r="D118" s="314"/>
      <c r="E118" s="314"/>
      <c r="F118" s="314"/>
      <c r="G118" s="314"/>
      <c r="H118" s="314"/>
      <c r="I118" s="314"/>
      <c r="J118" s="314"/>
      <c r="K118" s="314"/>
      <c r="L118" s="314"/>
      <c r="M118" s="314"/>
      <c r="N118" s="314"/>
      <c r="O118" s="314"/>
      <c r="P118" s="314"/>
      <c r="Q118" s="314"/>
      <c r="R118" s="314"/>
      <c r="S118" s="314"/>
      <c r="T118" s="314"/>
      <c r="U118" s="314"/>
      <c r="V118" s="314"/>
      <c r="W118" s="314"/>
      <c r="X118" s="314"/>
      <c r="Y118" s="314"/>
      <c r="Z118" s="314"/>
      <c r="AA118" s="314"/>
      <c r="AB118" s="314"/>
      <c r="AC118" s="314"/>
      <c r="AD118" s="314"/>
      <c r="AE118" s="314"/>
      <c r="AF118" s="314"/>
      <c r="AG118" s="315"/>
      <c r="AH118" s="87"/>
      <c r="AJ118" s="87"/>
      <c r="AK118" s="150"/>
      <c r="AL118" s="132"/>
      <c r="AM118" s="9"/>
    </row>
    <row r="119" customFormat="false" ht="12.75" hidden="false" customHeight="true" outlineLevel="0" collapsed="false">
      <c r="A119" s="87"/>
      <c r="B119" s="308"/>
      <c r="AH119" s="87"/>
      <c r="AJ119" s="87"/>
      <c r="AK119" s="150"/>
      <c r="AL119" s="132"/>
      <c r="AM119" s="9"/>
    </row>
    <row r="120" customFormat="false" ht="12.75" hidden="false" customHeight="true" outlineLevel="0" collapsed="false">
      <c r="A120" s="87"/>
      <c r="B120" s="308"/>
      <c r="AH120" s="87"/>
      <c r="AJ120" s="87"/>
      <c r="AK120" s="150"/>
      <c r="AL120" s="132"/>
      <c r="AM120" s="9"/>
    </row>
    <row r="121" customFormat="false" ht="12.75" hidden="false" customHeight="true" outlineLevel="0" collapsed="false">
      <c r="A121" s="252" t="s">
        <v>470</v>
      </c>
      <c r="B121" s="252"/>
      <c r="AH121" s="87"/>
      <c r="AJ121" s="87"/>
      <c r="AK121" s="150"/>
      <c r="AL121" s="132"/>
      <c r="AM121" s="9"/>
    </row>
    <row r="122" customFormat="false" ht="12.75" hidden="false" customHeight="true" outlineLevel="0" collapsed="false">
      <c r="AK122" s="8"/>
      <c r="AL122" s="132"/>
      <c r="AM122" s="9"/>
    </row>
    <row r="123" customFormat="false" ht="12.75" hidden="false" customHeight="true" outlineLevel="0" collapsed="false">
      <c r="D123" s="140" t="s">
        <v>14</v>
      </c>
      <c r="AI123" s="8"/>
      <c r="AJ123" s="72"/>
      <c r="AK123" s="72"/>
      <c r="AL123" s="8"/>
      <c r="AM123" s="8"/>
    </row>
    <row r="124" customFormat="false" ht="12.75" hidden="false" customHeight="true" outlineLevel="0" collapsed="false">
      <c r="A124" s="316" t="s">
        <v>471</v>
      </c>
      <c r="B124" s="317"/>
      <c r="C124" s="318"/>
      <c r="D124" s="318"/>
      <c r="E124" s="319"/>
      <c r="G124" s="316" t="s">
        <v>472</v>
      </c>
      <c r="H124" s="316"/>
      <c r="I124" s="317"/>
      <c r="J124" s="318"/>
      <c r="K124" s="318"/>
      <c r="L124" s="319"/>
      <c r="M124" s="72"/>
      <c r="N124" s="72"/>
      <c r="O124" s="8"/>
      <c r="P124" s="8"/>
    </row>
    <row r="125" customFormat="false" ht="12.75" hidden="false" customHeight="true" outlineLevel="0" collapsed="false">
      <c r="A125" s="320" t="s">
        <v>321</v>
      </c>
      <c r="B125" s="256" t="s">
        <v>473</v>
      </c>
      <c r="C125" s="256"/>
      <c r="D125" s="256"/>
      <c r="E125" s="321" t="s">
        <v>474</v>
      </c>
      <c r="G125" s="320" t="s">
        <v>473</v>
      </c>
      <c r="H125" s="320"/>
      <c r="I125" s="320"/>
      <c r="J125" s="320"/>
      <c r="K125" s="320"/>
      <c r="L125" s="322" t="s">
        <v>474</v>
      </c>
      <c r="M125" s="72"/>
      <c r="N125" s="72"/>
      <c r="O125" s="8"/>
      <c r="P125" s="8"/>
    </row>
    <row r="126" customFormat="false" ht="12.75" hidden="false" customHeight="true" outlineLevel="0" collapsed="false">
      <c r="A126" s="323"/>
      <c r="B126" s="324"/>
      <c r="C126" s="87"/>
      <c r="D126" s="325"/>
      <c r="E126" s="326"/>
      <c r="G126" s="327"/>
      <c r="H126" s="324"/>
      <c r="I126" s="87"/>
      <c r="J126" s="8"/>
      <c r="K126" s="328"/>
      <c r="L126" s="326"/>
      <c r="M126" s="8"/>
      <c r="N126" s="8"/>
      <c r="O126" s="8"/>
      <c r="P126" s="8"/>
    </row>
    <row r="127" customFormat="false" ht="12.75" hidden="false" customHeight="true" outlineLevel="0" collapsed="false">
      <c r="A127" s="329"/>
      <c r="B127" s="87"/>
      <c r="C127" s="87"/>
      <c r="D127" s="325"/>
      <c r="E127" s="326"/>
      <c r="G127" s="331"/>
      <c r="H127" s="72"/>
      <c r="I127" s="332"/>
      <c r="J127" s="8"/>
      <c r="K127" s="328"/>
      <c r="L127" s="326"/>
      <c r="M127" s="8"/>
      <c r="N127" s="8"/>
      <c r="O127" s="8"/>
      <c r="P127" s="8"/>
    </row>
    <row r="128" customFormat="false" ht="12.75" hidden="false" customHeight="true" outlineLevel="0" collapsed="false">
      <c r="A128" s="329"/>
      <c r="B128" s="87"/>
      <c r="C128" s="87"/>
      <c r="D128" s="325"/>
      <c r="E128" s="326"/>
      <c r="G128" s="331"/>
      <c r="H128" s="87"/>
      <c r="I128" s="8"/>
      <c r="J128" s="8"/>
      <c r="K128" s="328"/>
      <c r="L128" s="326"/>
      <c r="M128" s="8"/>
      <c r="N128" s="8"/>
      <c r="O128" s="8"/>
      <c r="P128" s="8"/>
    </row>
    <row r="129" customFormat="false" ht="12.75" hidden="false" customHeight="true" outlineLevel="0" collapsed="false">
      <c r="A129" s="329"/>
      <c r="B129" s="87"/>
      <c r="C129" s="87"/>
      <c r="D129" s="325"/>
      <c r="E129" s="333"/>
      <c r="G129" s="331"/>
      <c r="H129" s="87"/>
      <c r="I129" s="8"/>
      <c r="J129" s="8"/>
      <c r="K129" s="325"/>
      <c r="L129" s="333"/>
      <c r="M129" s="8"/>
      <c r="N129" s="8"/>
      <c r="O129" s="8"/>
      <c r="P129" s="8"/>
    </row>
    <row r="130" customFormat="false" ht="12.75" hidden="false" customHeight="true" outlineLevel="0" collapsed="false">
      <c r="A130" s="329"/>
      <c r="B130" s="87"/>
      <c r="C130" s="87"/>
      <c r="D130" s="325"/>
      <c r="E130" s="326"/>
      <c r="G130" s="331"/>
      <c r="H130" s="87"/>
      <c r="I130" s="8"/>
      <c r="J130" s="8"/>
      <c r="K130" s="325"/>
      <c r="L130" s="326"/>
      <c r="M130" s="8"/>
      <c r="N130" s="8"/>
      <c r="O130" s="8"/>
      <c r="P130" s="8"/>
    </row>
    <row r="131" customFormat="false" ht="12.75" hidden="false" customHeight="true" outlineLevel="0" collapsed="false">
      <c r="A131" s="329"/>
      <c r="B131" s="87"/>
      <c r="C131" s="87"/>
      <c r="D131" s="325"/>
      <c r="E131" s="326"/>
      <c r="G131" s="331"/>
      <c r="H131" s="87"/>
      <c r="I131" s="8"/>
      <c r="J131" s="8"/>
      <c r="K131" s="325"/>
      <c r="L131" s="326"/>
      <c r="M131" s="8"/>
      <c r="N131" s="8"/>
      <c r="O131" s="8"/>
      <c r="P131" s="8"/>
    </row>
    <row r="132" customFormat="false" ht="12.75" hidden="false" customHeight="true" outlineLevel="0" collapsed="false">
      <c r="A132" s="329"/>
      <c r="B132" s="87"/>
      <c r="C132" s="332"/>
      <c r="D132" s="334"/>
      <c r="E132" s="333"/>
      <c r="G132" s="331"/>
      <c r="H132" s="8"/>
      <c r="I132" s="8"/>
      <c r="J132" s="8"/>
      <c r="K132" s="328"/>
      <c r="L132" s="333"/>
      <c r="M132" s="8"/>
      <c r="N132" s="8"/>
      <c r="O132" s="8"/>
      <c r="P132" s="8"/>
    </row>
    <row r="133" customFormat="false" ht="12.75" hidden="false" customHeight="true" outlineLevel="0" collapsed="false">
      <c r="A133" s="329"/>
      <c r="B133" s="87"/>
      <c r="C133" s="332"/>
      <c r="D133" s="334"/>
      <c r="E133" s="333"/>
      <c r="G133" s="331"/>
      <c r="H133" s="87"/>
      <c r="I133" s="8"/>
      <c r="J133" s="8"/>
      <c r="K133" s="325"/>
      <c r="L133" s="333"/>
      <c r="M133" s="8"/>
      <c r="N133" s="8"/>
      <c r="O133" s="8"/>
      <c r="P133" s="8"/>
    </row>
    <row r="134" customFormat="false" ht="12.75" hidden="false" customHeight="true" outlineLevel="0" collapsed="false">
      <c r="A134" s="329"/>
      <c r="B134" s="87"/>
      <c r="C134" s="332"/>
      <c r="D134" s="334"/>
      <c r="E134" s="326"/>
      <c r="G134" s="331"/>
      <c r="H134" s="87"/>
      <c r="I134" s="8"/>
      <c r="J134" s="8"/>
      <c r="K134" s="325"/>
      <c r="L134" s="326"/>
      <c r="M134" s="10"/>
      <c r="N134" s="9"/>
      <c r="O134" s="8"/>
      <c r="P134" s="8"/>
    </row>
    <row r="135" customFormat="false" ht="12.75" hidden="false" customHeight="true" outlineLevel="0" collapsed="false">
      <c r="A135" s="329"/>
      <c r="B135" s="87"/>
      <c r="C135" s="87"/>
      <c r="D135" s="325"/>
      <c r="E135" s="326"/>
      <c r="G135" s="331"/>
      <c r="H135" s="87"/>
      <c r="I135" s="8"/>
      <c r="J135" s="8"/>
      <c r="K135" s="325"/>
      <c r="L135" s="326"/>
      <c r="M135" s="10"/>
      <c r="N135" s="8"/>
      <c r="O135" s="8"/>
      <c r="P135" s="8"/>
    </row>
    <row r="136" customFormat="false" ht="12.75" hidden="false" customHeight="true" outlineLevel="0" collapsed="false">
      <c r="A136" s="329"/>
      <c r="B136" s="87"/>
      <c r="C136" s="87"/>
      <c r="D136" s="325"/>
      <c r="E136" s="326"/>
      <c r="G136" s="331"/>
      <c r="H136" s="87"/>
      <c r="I136" s="8"/>
      <c r="J136" s="8"/>
      <c r="K136" s="325"/>
      <c r="L136" s="326"/>
      <c r="M136" s="8"/>
      <c r="N136" s="10"/>
      <c r="O136" s="8"/>
      <c r="P136" s="8"/>
    </row>
    <row r="137" customFormat="false" ht="12.75" hidden="false" customHeight="true" outlineLevel="0" collapsed="false">
      <c r="A137" s="329"/>
      <c r="B137" s="87"/>
      <c r="C137" s="87"/>
      <c r="D137" s="325"/>
      <c r="E137" s="326"/>
      <c r="G137" s="331"/>
      <c r="H137" s="87"/>
      <c r="I137" s="8"/>
      <c r="J137" s="8"/>
      <c r="K137" s="325"/>
      <c r="L137" s="326"/>
      <c r="M137" s="8"/>
      <c r="N137" s="10"/>
      <c r="O137" s="8"/>
      <c r="P137" s="8"/>
    </row>
    <row r="138" customFormat="false" ht="12.75" hidden="false" customHeight="true" outlineLevel="0" collapsed="false">
      <c r="A138" s="329"/>
      <c r="B138" s="87"/>
      <c r="C138" s="335"/>
      <c r="D138" s="325"/>
      <c r="E138" s="326"/>
      <c r="F138" s="140" t="n">
        <f aca="false">SUM(E127:E138)</f>
        <v>0</v>
      </c>
      <c r="G138" s="331"/>
      <c r="H138" s="87"/>
      <c r="I138" s="8"/>
      <c r="J138" s="8"/>
      <c r="K138" s="325"/>
      <c r="L138" s="326"/>
      <c r="M138" s="8"/>
      <c r="N138" s="8"/>
      <c r="O138" s="8"/>
      <c r="P138" s="8"/>
    </row>
    <row r="139" customFormat="false" ht="12.75" hidden="false" customHeight="true" outlineLevel="0" collapsed="false">
      <c r="A139" s="329"/>
      <c r="B139" s="87"/>
      <c r="C139" s="335"/>
      <c r="D139" s="325"/>
      <c r="E139" s="326"/>
      <c r="G139" s="331"/>
      <c r="H139" s="87"/>
      <c r="I139" s="8"/>
      <c r="J139" s="8"/>
      <c r="K139" s="325"/>
      <c r="L139" s="326"/>
      <c r="M139" s="8"/>
      <c r="N139" s="8"/>
      <c r="O139" s="8"/>
      <c r="P139" s="8"/>
    </row>
    <row r="140" customFormat="false" ht="12.75" hidden="false" customHeight="true" outlineLevel="0" collapsed="false">
      <c r="A140" s="329"/>
      <c r="B140" s="8"/>
      <c r="C140" s="8"/>
      <c r="D140" s="325"/>
      <c r="E140" s="326"/>
      <c r="G140" s="331"/>
      <c r="H140" s="87"/>
      <c r="I140" s="8"/>
      <c r="J140" s="8"/>
      <c r="K140" s="325"/>
      <c r="L140" s="326"/>
      <c r="M140" s="8"/>
      <c r="N140" s="8"/>
      <c r="O140" s="8"/>
      <c r="P140" s="8"/>
    </row>
    <row r="141" customFormat="false" ht="12.75" hidden="false" customHeight="true" outlineLevel="0" collapsed="false">
      <c r="A141" s="329"/>
      <c r="B141" s="8"/>
      <c r="C141" s="8"/>
      <c r="D141" s="325"/>
      <c r="E141" s="326"/>
      <c r="G141" s="331"/>
      <c r="H141" s="87"/>
      <c r="I141" s="8"/>
      <c r="J141" s="8"/>
      <c r="K141" s="325"/>
      <c r="L141" s="326"/>
      <c r="M141" s="8"/>
      <c r="N141" s="8"/>
      <c r="O141" s="8"/>
      <c r="P141" s="8"/>
    </row>
    <row r="142" customFormat="false" ht="12.75" hidden="false" customHeight="true" outlineLevel="0" collapsed="false">
      <c r="A142" s="329"/>
      <c r="B142" s="87"/>
      <c r="C142" s="87"/>
      <c r="D142" s="325"/>
      <c r="E142" s="326"/>
      <c r="G142" s="331"/>
      <c r="H142" s="87"/>
      <c r="I142" s="8"/>
      <c r="J142" s="8"/>
      <c r="K142" s="325"/>
      <c r="L142" s="326"/>
      <c r="M142" s="8"/>
      <c r="N142" s="8"/>
      <c r="O142" s="8"/>
      <c r="P142" s="8"/>
    </row>
    <row r="143" customFormat="false" ht="12.75" hidden="false" customHeight="true" outlineLevel="0" collapsed="false">
      <c r="A143" s="329"/>
      <c r="B143" s="87"/>
      <c r="C143" s="87"/>
      <c r="D143" s="325"/>
      <c r="E143" s="326"/>
      <c r="G143" s="331"/>
      <c r="H143" s="87"/>
      <c r="I143" s="8"/>
      <c r="J143" s="8"/>
      <c r="K143" s="325"/>
      <c r="L143" s="326"/>
      <c r="M143" s="8"/>
      <c r="N143" s="8"/>
      <c r="O143" s="8"/>
      <c r="P143" s="8"/>
    </row>
    <row r="144" customFormat="false" ht="12.75" hidden="false" customHeight="true" outlineLevel="0" collapsed="false">
      <c r="A144" s="329"/>
      <c r="B144" s="87"/>
      <c r="C144" s="87"/>
      <c r="D144" s="325"/>
      <c r="E144" s="326"/>
      <c r="G144" s="331"/>
      <c r="H144" s="87"/>
      <c r="I144" s="8"/>
      <c r="J144" s="8"/>
      <c r="K144" s="325"/>
      <c r="L144" s="326"/>
      <c r="M144" s="8"/>
      <c r="N144" s="8"/>
      <c r="O144" s="8"/>
      <c r="P144" s="8"/>
    </row>
    <row r="145" customFormat="false" ht="12.75" hidden="false" customHeight="true" outlineLevel="0" collapsed="false">
      <c r="A145" s="329"/>
      <c r="B145" s="87"/>
      <c r="C145" s="87"/>
      <c r="D145" s="325"/>
      <c r="E145" s="326"/>
      <c r="G145" s="331"/>
      <c r="H145" s="87"/>
      <c r="I145" s="8"/>
      <c r="J145" s="8"/>
      <c r="K145" s="325"/>
      <c r="L145" s="326"/>
      <c r="M145" s="8"/>
      <c r="N145" s="8"/>
      <c r="O145" s="8"/>
      <c r="P145" s="8"/>
    </row>
    <row r="146" customFormat="false" ht="12.75" hidden="false" customHeight="true" outlineLevel="0" collapsed="false">
      <c r="A146" s="329"/>
      <c r="B146" s="87"/>
      <c r="C146" s="87"/>
      <c r="D146" s="325"/>
      <c r="E146" s="326"/>
      <c r="G146" s="331"/>
      <c r="H146" s="87"/>
      <c r="I146" s="8"/>
      <c r="J146" s="8"/>
      <c r="K146" s="325"/>
      <c r="L146" s="326"/>
      <c r="M146" s="8"/>
      <c r="N146" s="8"/>
      <c r="O146" s="8"/>
      <c r="P146" s="8"/>
    </row>
    <row r="147" customFormat="false" ht="12.75" hidden="false" customHeight="true" outlineLevel="0" collapsed="false">
      <c r="A147" s="329"/>
      <c r="B147" s="87"/>
      <c r="C147" s="87"/>
      <c r="D147" s="325"/>
      <c r="E147" s="326"/>
      <c r="G147" s="331"/>
      <c r="H147" s="87"/>
      <c r="I147" s="8"/>
      <c r="J147" s="8"/>
      <c r="K147" s="325"/>
      <c r="L147" s="326"/>
      <c r="M147" s="8"/>
      <c r="N147" s="8"/>
      <c r="O147" s="8"/>
      <c r="P147" s="8"/>
    </row>
    <row r="148" customFormat="false" ht="12.75" hidden="false" customHeight="true" outlineLevel="0" collapsed="false">
      <c r="A148" s="329"/>
      <c r="B148" s="87"/>
      <c r="C148" s="87"/>
      <c r="D148" s="325"/>
      <c r="E148" s="326"/>
      <c r="G148" s="331"/>
      <c r="H148" s="87"/>
      <c r="I148" s="8"/>
      <c r="J148" s="8"/>
      <c r="K148" s="325"/>
      <c r="L148" s="326"/>
      <c r="M148" s="8"/>
      <c r="N148" s="8"/>
      <c r="O148" s="8"/>
      <c r="P148" s="8"/>
    </row>
    <row r="149" customFormat="false" ht="12.75" hidden="false" customHeight="true" outlineLevel="0" collapsed="false">
      <c r="A149" s="329"/>
      <c r="B149" s="87"/>
      <c r="C149" s="87"/>
      <c r="D149" s="325"/>
      <c r="E149" s="326"/>
      <c r="G149" s="331"/>
      <c r="H149" s="87"/>
      <c r="I149" s="8"/>
      <c r="J149" s="8"/>
      <c r="K149" s="325"/>
      <c r="L149" s="326"/>
      <c r="M149" s="8"/>
      <c r="N149" s="8"/>
      <c r="O149" s="8"/>
      <c r="P149" s="8"/>
    </row>
    <row r="150" customFormat="false" ht="12.75" hidden="false" customHeight="true" outlineLevel="0" collapsed="false">
      <c r="A150" s="329"/>
      <c r="B150" s="87"/>
      <c r="C150" s="87"/>
      <c r="D150" s="325"/>
      <c r="E150" s="326"/>
      <c r="G150" s="331"/>
      <c r="H150" s="87"/>
      <c r="I150" s="8"/>
      <c r="J150" s="8"/>
      <c r="K150" s="325"/>
      <c r="L150" s="326"/>
      <c r="M150" s="8"/>
      <c r="N150" s="8"/>
      <c r="O150" s="8"/>
      <c r="P150" s="8"/>
    </row>
    <row r="151" customFormat="false" ht="12.75" hidden="false" customHeight="true" outlineLevel="0" collapsed="false">
      <c r="A151" s="329"/>
      <c r="B151" s="87"/>
      <c r="C151" s="87"/>
      <c r="D151" s="325"/>
      <c r="E151" s="326"/>
      <c r="G151" s="331"/>
      <c r="H151" s="87"/>
      <c r="I151" s="8"/>
      <c r="J151" s="8"/>
      <c r="K151" s="325"/>
      <c r="L151" s="326"/>
      <c r="M151" s="8"/>
      <c r="N151" s="8"/>
      <c r="O151" s="8"/>
      <c r="P151" s="8"/>
    </row>
    <row r="152" customFormat="false" ht="12.75" hidden="false" customHeight="true" outlineLevel="0" collapsed="false">
      <c r="A152" s="329"/>
      <c r="B152" s="87"/>
      <c r="C152" s="87"/>
      <c r="D152" s="325"/>
      <c r="E152" s="326"/>
      <c r="G152" s="331"/>
      <c r="H152" s="87"/>
      <c r="I152" s="8"/>
      <c r="J152" s="8"/>
      <c r="K152" s="325"/>
      <c r="L152" s="326"/>
      <c r="M152" s="8"/>
      <c r="N152" s="8"/>
      <c r="O152" s="8"/>
      <c r="P152" s="8"/>
    </row>
    <row r="153" customFormat="false" ht="12.75" hidden="false" customHeight="true" outlineLevel="0" collapsed="false">
      <c r="A153" s="329"/>
      <c r="B153" s="87"/>
      <c r="C153" s="87"/>
      <c r="D153" s="325"/>
      <c r="E153" s="326"/>
      <c r="G153" s="331"/>
      <c r="H153" s="87"/>
      <c r="I153" s="8"/>
      <c r="J153" s="8"/>
      <c r="K153" s="325"/>
      <c r="L153" s="326"/>
      <c r="M153" s="8"/>
      <c r="N153" s="8"/>
      <c r="O153" s="8"/>
      <c r="P153" s="8"/>
    </row>
    <row r="154" customFormat="false" ht="12.75" hidden="false" customHeight="true" outlineLevel="0" collapsed="false">
      <c r="A154" s="329"/>
      <c r="B154" s="87"/>
      <c r="C154" s="87"/>
      <c r="D154" s="325"/>
      <c r="E154" s="326"/>
      <c r="G154" s="331"/>
      <c r="H154" s="87"/>
      <c r="I154" s="8"/>
      <c r="J154" s="8"/>
      <c r="K154" s="325"/>
      <c r="L154" s="326"/>
      <c r="M154" s="8"/>
      <c r="N154" s="8"/>
      <c r="O154" s="8"/>
      <c r="P154" s="8"/>
    </row>
    <row r="155" customFormat="false" ht="12.75" hidden="false" customHeight="true" outlineLevel="0" collapsed="false">
      <c r="A155" s="329"/>
      <c r="B155" s="87"/>
      <c r="C155" s="87"/>
      <c r="D155" s="325"/>
      <c r="E155" s="326"/>
      <c r="G155" s="331"/>
      <c r="H155" s="87"/>
      <c r="I155" s="8"/>
      <c r="J155" s="8"/>
      <c r="K155" s="325"/>
      <c r="L155" s="326"/>
      <c r="M155" s="8"/>
      <c r="N155" s="8"/>
      <c r="O155" s="8"/>
      <c r="P155" s="8"/>
    </row>
    <row r="156" customFormat="false" ht="12.75" hidden="false" customHeight="true" outlineLevel="0" collapsed="false">
      <c r="A156" s="329"/>
      <c r="B156" s="87"/>
      <c r="C156" s="87"/>
      <c r="D156" s="325"/>
      <c r="E156" s="326"/>
      <c r="G156" s="331"/>
      <c r="H156" s="87"/>
      <c r="I156" s="8"/>
      <c r="J156" s="8"/>
      <c r="K156" s="325"/>
      <c r="L156" s="326"/>
      <c r="M156" s="8"/>
      <c r="N156" s="8"/>
      <c r="O156" s="8"/>
      <c r="P156" s="8"/>
    </row>
    <row r="157" customFormat="false" ht="12.75" hidden="false" customHeight="true" outlineLevel="0" collapsed="false">
      <c r="A157" s="329"/>
      <c r="B157" s="87"/>
      <c r="C157" s="87"/>
      <c r="D157" s="325"/>
      <c r="E157" s="326"/>
      <c r="G157" s="331"/>
      <c r="H157" s="87"/>
      <c r="I157" s="8"/>
      <c r="J157" s="8"/>
      <c r="K157" s="325"/>
      <c r="L157" s="326"/>
      <c r="M157" s="8"/>
      <c r="N157" s="8"/>
      <c r="O157" s="8"/>
      <c r="P157" s="8"/>
    </row>
    <row r="158" customFormat="false" ht="12.75" hidden="false" customHeight="true" outlineLevel="0" collapsed="false">
      <c r="A158" s="329"/>
      <c r="B158" s="87"/>
      <c r="C158" s="87"/>
      <c r="D158" s="325"/>
      <c r="E158" s="336"/>
      <c r="G158" s="331"/>
      <c r="H158" s="87"/>
      <c r="I158" s="8"/>
      <c r="J158" s="8"/>
      <c r="K158" s="325"/>
      <c r="L158" s="336"/>
      <c r="M158" s="8"/>
      <c r="N158" s="8"/>
      <c r="O158" s="8"/>
      <c r="P158" s="8"/>
    </row>
    <row r="159" customFormat="false" ht="12.75" hidden="false" customHeight="true" outlineLevel="0" collapsed="false">
      <c r="A159" s="337"/>
      <c r="B159" s="87"/>
      <c r="C159" s="87"/>
      <c r="D159" s="338" t="s">
        <v>475</v>
      </c>
      <c r="E159" s="339" t="n">
        <f aca="false">SUM(E126:E158)</f>
        <v>0</v>
      </c>
      <c r="G159" s="337"/>
      <c r="H159" s="87"/>
      <c r="I159" s="8"/>
      <c r="J159" s="8"/>
      <c r="K159" s="338" t="s">
        <v>476</v>
      </c>
      <c r="L159" s="339" t="n">
        <f aca="false">SUM(L126:L158)</f>
        <v>0</v>
      </c>
      <c r="M159" s="8"/>
      <c r="N159" s="8"/>
      <c r="O159" s="8"/>
      <c r="P159" s="8"/>
    </row>
    <row r="160" customFormat="false" ht="12.75" hidden="false" customHeight="true" outlineLevel="0" collapsed="false">
      <c r="A160" s="340"/>
      <c r="B160" s="341"/>
      <c r="C160" s="341"/>
      <c r="D160" s="341"/>
      <c r="E160" s="342"/>
      <c r="G160" s="340"/>
      <c r="H160" s="341"/>
      <c r="I160" s="341"/>
      <c r="J160" s="341"/>
      <c r="K160" s="341"/>
      <c r="L160" s="342"/>
      <c r="M160" s="8"/>
      <c r="N160" s="8"/>
      <c r="O160" s="8"/>
      <c r="P160" s="8"/>
    </row>
    <row r="161" customFormat="false" ht="12.75" hidden="false" customHeight="true" outlineLevel="0" collapsed="false">
      <c r="AJ161" s="8"/>
      <c r="AK161" s="8"/>
      <c r="AL161" s="8"/>
      <c r="AM161" s="8"/>
    </row>
    <row r="162" customFormat="false" ht="12.75" hidden="false" customHeight="true" outlineLevel="0" collapsed="false">
      <c r="AJ162" s="8"/>
      <c r="AK162" s="8"/>
      <c r="AL162" s="8"/>
      <c r="AM162" s="8"/>
    </row>
    <row r="163" customFormat="false" ht="12.75" hidden="false" customHeight="true" outlineLevel="0" collapsed="false">
      <c r="A163" s="316" t="s">
        <v>477</v>
      </c>
      <c r="B163" s="318"/>
      <c r="C163" s="318"/>
      <c r="D163" s="318"/>
      <c r="E163" s="319"/>
      <c r="AJ163" s="8"/>
      <c r="AK163" s="8"/>
      <c r="AL163" s="8"/>
      <c r="AM163" s="8"/>
    </row>
    <row r="164" customFormat="false" ht="12.75" hidden="false" customHeight="true" outlineLevel="0" collapsed="false">
      <c r="A164" s="320" t="s">
        <v>321</v>
      </c>
      <c r="B164" s="256" t="s">
        <v>473</v>
      </c>
      <c r="C164" s="256"/>
      <c r="D164" s="256"/>
      <c r="E164" s="321" t="s">
        <v>474</v>
      </c>
      <c r="AJ164" s="8"/>
      <c r="AK164" s="8"/>
      <c r="AL164" s="8"/>
      <c r="AM164" s="8"/>
    </row>
    <row r="165" customFormat="false" ht="12.75" hidden="false" customHeight="true" outlineLevel="0" collapsed="false">
      <c r="A165" s="343"/>
      <c r="B165" s="87"/>
      <c r="C165" s="87"/>
      <c r="D165" s="325"/>
      <c r="E165" s="326"/>
      <c r="AJ165" s="8"/>
      <c r="AK165" s="8"/>
      <c r="AL165" s="8"/>
      <c r="AM165" s="8"/>
    </row>
    <row r="166" customFormat="false" ht="12.75" hidden="false" customHeight="true" outlineLevel="0" collapsed="false">
      <c r="A166" s="343"/>
      <c r="B166" s="87"/>
      <c r="C166" s="87"/>
      <c r="D166" s="325"/>
      <c r="E166" s="326"/>
      <c r="AJ166" s="8"/>
      <c r="AK166" s="8"/>
      <c r="AL166" s="8"/>
      <c r="AM166" s="8"/>
    </row>
    <row r="167" customFormat="false" ht="12.75" hidden="false" customHeight="true" outlineLevel="0" collapsed="false">
      <c r="A167" s="343"/>
      <c r="B167" s="87"/>
      <c r="C167" s="87"/>
      <c r="D167" s="325"/>
      <c r="E167" s="326"/>
      <c r="AJ167" s="8"/>
      <c r="AK167" s="8"/>
      <c r="AL167" s="8"/>
      <c r="AM167" s="8"/>
    </row>
    <row r="168" customFormat="false" ht="12.75" hidden="false" customHeight="true" outlineLevel="0" collapsed="false">
      <c r="A168" s="343"/>
      <c r="B168" s="87"/>
      <c r="C168" s="87"/>
      <c r="D168" s="325"/>
      <c r="E168" s="333"/>
      <c r="AJ168" s="8"/>
      <c r="AK168" s="8"/>
      <c r="AL168" s="8"/>
      <c r="AM168" s="8"/>
    </row>
    <row r="169" customFormat="false" ht="12.75" hidden="false" customHeight="true" outlineLevel="0" collapsed="false">
      <c r="A169" s="343"/>
      <c r="B169" s="87"/>
      <c r="C169" s="87"/>
      <c r="D169" s="325"/>
      <c r="E169" s="326"/>
      <c r="AJ169" s="8"/>
      <c r="AK169" s="8"/>
      <c r="AL169" s="8"/>
      <c r="AM169" s="8"/>
    </row>
    <row r="170" customFormat="false" ht="12.75" hidden="false" customHeight="true" outlineLevel="0" collapsed="false">
      <c r="A170" s="343"/>
      <c r="B170" s="87"/>
      <c r="C170" s="87"/>
      <c r="D170" s="325"/>
      <c r="E170" s="326"/>
      <c r="AJ170" s="8"/>
      <c r="AK170" s="8"/>
      <c r="AL170" s="8"/>
      <c r="AM170" s="8"/>
    </row>
    <row r="171" customFormat="false" ht="12.75" hidden="false" customHeight="true" outlineLevel="0" collapsed="false">
      <c r="A171" s="343"/>
      <c r="B171" s="87"/>
      <c r="C171" s="332"/>
      <c r="D171" s="334"/>
      <c r="E171" s="333"/>
      <c r="AJ171" s="8"/>
      <c r="AK171" s="8"/>
      <c r="AL171" s="8"/>
      <c r="AM171" s="8"/>
    </row>
    <row r="172" customFormat="false" ht="12.75" hidden="false" customHeight="true" outlineLevel="0" collapsed="false">
      <c r="A172" s="343"/>
      <c r="B172" s="324"/>
      <c r="C172" s="332"/>
      <c r="D172" s="334"/>
      <c r="E172" s="333"/>
      <c r="AJ172" s="8"/>
      <c r="AK172" s="8"/>
      <c r="AL172" s="8"/>
      <c r="AM172" s="8"/>
    </row>
    <row r="173" customFormat="false" ht="12.75" hidden="false" customHeight="true" outlineLevel="0" collapsed="false">
      <c r="A173" s="343"/>
      <c r="B173" s="324"/>
      <c r="C173" s="87"/>
      <c r="D173" s="325"/>
      <c r="E173" s="326"/>
      <c r="AJ173" s="8"/>
      <c r="AK173" s="8"/>
      <c r="AL173" s="8"/>
      <c r="AM173" s="8"/>
    </row>
    <row r="174" customFormat="false" ht="12.75" hidden="false" customHeight="true" outlineLevel="0" collapsed="false">
      <c r="A174" s="343"/>
      <c r="B174" s="87"/>
      <c r="C174" s="87"/>
      <c r="D174" s="325"/>
      <c r="E174" s="326"/>
      <c r="AJ174" s="8"/>
      <c r="AK174" s="8"/>
      <c r="AL174" s="8"/>
      <c r="AM174" s="8"/>
    </row>
    <row r="175" customFormat="false" ht="12.75" hidden="false" customHeight="true" outlineLevel="0" collapsed="false">
      <c r="A175" s="343"/>
      <c r="B175" s="87"/>
      <c r="C175" s="87"/>
      <c r="D175" s="325"/>
      <c r="E175" s="333"/>
      <c r="AJ175" s="8"/>
      <c r="AK175" s="8"/>
      <c r="AL175" s="8"/>
      <c r="AM175" s="8"/>
    </row>
    <row r="176" customFormat="false" ht="12.75" hidden="false" customHeight="true" outlineLevel="0" collapsed="false">
      <c r="A176" s="343"/>
      <c r="B176" s="87"/>
      <c r="C176" s="87"/>
      <c r="D176" s="325"/>
      <c r="E176" s="326"/>
      <c r="AJ176" s="8"/>
      <c r="AK176" s="8"/>
      <c r="AL176" s="8"/>
      <c r="AM176" s="8"/>
    </row>
    <row r="177" customFormat="false" ht="12.75" hidden="false" customHeight="true" outlineLevel="0" collapsed="false">
      <c r="A177" s="343"/>
      <c r="B177" s="87"/>
      <c r="C177" s="87"/>
      <c r="D177" s="325"/>
      <c r="E177" s="326"/>
      <c r="AJ177" s="8"/>
      <c r="AK177" s="8"/>
      <c r="AL177" s="8"/>
      <c r="AM177" s="8"/>
    </row>
    <row r="178" customFormat="false" ht="12.75" hidden="false" customHeight="true" outlineLevel="0" collapsed="false">
      <c r="A178" s="343"/>
      <c r="B178" s="72"/>
      <c r="C178" s="332"/>
      <c r="D178" s="334"/>
      <c r="E178" s="333"/>
      <c r="AJ178" s="8"/>
      <c r="AK178" s="8"/>
      <c r="AL178" s="8"/>
      <c r="AM178" s="8"/>
    </row>
    <row r="179" customFormat="false" ht="12.75" hidden="false" customHeight="true" outlineLevel="0" collapsed="false">
      <c r="A179" s="343"/>
      <c r="B179" s="72"/>
      <c r="C179" s="332"/>
      <c r="D179" s="334"/>
      <c r="E179" s="333"/>
      <c r="AJ179" s="8"/>
      <c r="AK179" s="8"/>
      <c r="AL179" s="8"/>
      <c r="AM179" s="8"/>
    </row>
    <row r="180" customFormat="false" ht="12.75" hidden="false" customHeight="true" outlineLevel="0" collapsed="false">
      <c r="A180" s="343"/>
      <c r="B180" s="72"/>
      <c r="C180" s="332"/>
      <c r="D180" s="334"/>
      <c r="E180" s="326"/>
      <c r="AJ180" s="8"/>
      <c r="AK180" s="8"/>
      <c r="AL180" s="8"/>
      <c r="AM180" s="8"/>
    </row>
    <row r="181" customFormat="false" ht="12.75" hidden="false" customHeight="true" outlineLevel="0" collapsed="false">
      <c r="A181" s="343"/>
      <c r="B181" s="87"/>
      <c r="C181" s="87"/>
      <c r="D181" s="325"/>
      <c r="E181" s="326"/>
      <c r="AJ181" s="8"/>
      <c r="AK181" s="8"/>
      <c r="AL181" s="8"/>
      <c r="AM181" s="8"/>
    </row>
    <row r="182" customFormat="false" ht="12.75" hidden="false" customHeight="true" outlineLevel="0" collapsed="false">
      <c r="A182" s="343"/>
      <c r="B182" s="87"/>
      <c r="C182" s="87"/>
      <c r="D182" s="325"/>
      <c r="E182" s="326"/>
      <c r="AJ182" s="8"/>
      <c r="AK182" s="8"/>
      <c r="AL182" s="8"/>
      <c r="AM182" s="8"/>
    </row>
    <row r="183" customFormat="false" ht="12.75" hidden="false" customHeight="true" outlineLevel="0" collapsed="false">
      <c r="A183" s="343"/>
      <c r="B183" s="87"/>
      <c r="C183" s="87"/>
      <c r="D183" s="325"/>
      <c r="E183" s="326"/>
      <c r="AJ183" s="8"/>
      <c r="AK183" s="8"/>
      <c r="AL183" s="8"/>
      <c r="AM183" s="8"/>
    </row>
    <row r="184" customFormat="false" ht="12.75" hidden="false" customHeight="true" outlineLevel="0" collapsed="false">
      <c r="A184" s="343"/>
      <c r="B184" s="87"/>
      <c r="C184" s="87"/>
      <c r="D184" s="325"/>
      <c r="E184" s="336"/>
      <c r="AJ184" s="8"/>
      <c r="AK184" s="8"/>
      <c r="AL184" s="8"/>
      <c r="AM184" s="8"/>
    </row>
    <row r="185" customFormat="false" ht="12.75" hidden="false" customHeight="true" outlineLevel="0" collapsed="false">
      <c r="A185" s="346"/>
      <c r="B185" s="87"/>
      <c r="C185" s="87"/>
      <c r="D185" s="338" t="s">
        <v>478</v>
      </c>
      <c r="E185" s="339" t="n">
        <f aca="false">SUM(E165:E184)</f>
        <v>0</v>
      </c>
      <c r="AJ185" s="8"/>
      <c r="AK185" s="8"/>
      <c r="AL185" s="8"/>
      <c r="AM185" s="8"/>
    </row>
    <row r="186" customFormat="false" ht="12.75" hidden="false" customHeight="true" outlineLevel="0" collapsed="false">
      <c r="A186" s="347"/>
      <c r="B186" s="341"/>
      <c r="C186" s="341"/>
      <c r="D186" s="341"/>
      <c r="E186" s="342"/>
      <c r="AJ186" s="8"/>
      <c r="AK186" s="8"/>
      <c r="AL186" s="8"/>
      <c r="AM186" s="8"/>
    </row>
    <row r="187" customFormat="false" ht="12.75" hidden="false" customHeight="true" outlineLevel="0" collapsed="false">
      <c r="AJ187" s="8"/>
      <c r="AK187" s="8"/>
      <c r="AL187" s="8"/>
      <c r="AM187" s="8"/>
    </row>
    <row r="188" customFormat="false" ht="12.75" hidden="false" customHeight="true" outlineLevel="0" collapsed="false">
      <c r="AJ188" s="8"/>
      <c r="AK188" s="8"/>
      <c r="AL188" s="8"/>
      <c r="AM188" s="8"/>
    </row>
    <row r="189" customFormat="false" ht="12.75" hidden="false" customHeight="true" outlineLevel="0" collapsed="false">
      <c r="A189" s="348" t="s">
        <v>479</v>
      </c>
      <c r="B189" s="349"/>
      <c r="C189" s="349"/>
      <c r="D189" s="349"/>
      <c r="E189" s="349"/>
      <c r="F189" s="349"/>
      <c r="G189" s="349"/>
      <c r="H189" s="349"/>
      <c r="I189" s="349"/>
      <c r="J189" s="349"/>
      <c r="K189" s="349"/>
      <c r="L189" s="349"/>
      <c r="M189" s="350"/>
      <c r="O189" s="8"/>
      <c r="P189" s="8"/>
      <c r="Q189" s="8"/>
      <c r="R189" s="8"/>
    </row>
    <row r="190" customFormat="false" ht="12.75" hidden="false" customHeight="true" outlineLevel="0" collapsed="false">
      <c r="A190" s="351" t="s">
        <v>480</v>
      </c>
      <c r="B190" s="352" t="s">
        <v>321</v>
      </c>
      <c r="C190" s="353" t="s">
        <v>481</v>
      </c>
      <c r="D190" s="354" t="s">
        <v>482</v>
      </c>
      <c r="E190" s="355" t="s">
        <v>473</v>
      </c>
      <c r="F190" s="355"/>
      <c r="G190" s="355"/>
      <c r="H190" s="355"/>
      <c r="I190" s="355"/>
      <c r="J190" s="355"/>
      <c r="K190" s="355"/>
      <c r="L190" s="355"/>
      <c r="M190" s="356" t="s">
        <v>474</v>
      </c>
      <c r="O190" s="8"/>
      <c r="P190" s="8"/>
      <c r="Q190" s="8"/>
      <c r="R190" s="8"/>
    </row>
    <row r="191" customFormat="false" ht="12.75" hidden="false" customHeight="true" outlineLevel="0" collapsed="false">
      <c r="A191" s="357"/>
      <c r="B191" s="358"/>
      <c r="C191" s="359"/>
      <c r="D191" s="325"/>
      <c r="E191" s="87"/>
      <c r="F191" s="87"/>
      <c r="G191" s="87"/>
      <c r="H191" s="87"/>
      <c r="I191" s="87"/>
      <c r="J191" s="87"/>
      <c r="K191" s="87"/>
      <c r="L191" s="87"/>
      <c r="M191" s="360"/>
      <c r="O191" s="8"/>
      <c r="P191" s="8"/>
      <c r="Q191" s="8"/>
      <c r="R191" s="8"/>
    </row>
    <row r="192" customFormat="false" ht="12.75" hidden="false" customHeight="true" outlineLevel="0" collapsed="false">
      <c r="A192" s="357"/>
      <c r="B192" s="358"/>
      <c r="C192" s="359"/>
      <c r="D192" s="325"/>
      <c r="E192" s="87"/>
      <c r="F192" s="87"/>
      <c r="G192" s="87"/>
      <c r="H192" s="87"/>
      <c r="I192" s="87"/>
      <c r="J192" s="87"/>
      <c r="K192" s="87"/>
      <c r="L192" s="87"/>
      <c r="M192" s="360"/>
      <c r="O192" s="8"/>
      <c r="P192" s="8"/>
      <c r="Q192" s="8"/>
      <c r="R192" s="8"/>
    </row>
    <row r="193" customFormat="false" ht="12.75" hidden="false" customHeight="true" outlineLevel="0" collapsed="false">
      <c r="A193" s="357"/>
      <c r="B193" s="358"/>
      <c r="C193" s="359"/>
      <c r="D193" s="325"/>
      <c r="E193" s="87"/>
      <c r="F193" s="87"/>
      <c r="G193" s="87"/>
      <c r="H193" s="87"/>
      <c r="I193" s="87"/>
      <c r="J193" s="87"/>
      <c r="K193" s="87"/>
      <c r="L193" s="87"/>
      <c r="M193" s="360"/>
      <c r="O193" s="8"/>
      <c r="P193" s="8"/>
      <c r="Q193" s="8"/>
      <c r="R193" s="8"/>
    </row>
    <row r="194" customFormat="false" ht="12.75" hidden="false" customHeight="true" outlineLevel="0" collapsed="false">
      <c r="A194" s="357"/>
      <c r="B194" s="358"/>
      <c r="C194" s="359"/>
      <c r="D194" s="325"/>
      <c r="E194" s="87"/>
      <c r="F194" s="87"/>
      <c r="G194" s="87"/>
      <c r="H194" s="87"/>
      <c r="I194" s="87"/>
      <c r="J194" s="87"/>
      <c r="K194" s="87"/>
      <c r="L194" s="87"/>
      <c r="M194" s="360"/>
      <c r="O194" s="8"/>
      <c r="P194" s="8"/>
      <c r="Q194" s="8"/>
      <c r="R194" s="8"/>
    </row>
    <row r="195" customFormat="false" ht="12.75" hidden="false" customHeight="true" outlineLevel="0" collapsed="false">
      <c r="A195" s="357"/>
      <c r="B195" s="358"/>
      <c r="C195" s="359"/>
      <c r="D195" s="325"/>
      <c r="E195" s="87"/>
      <c r="F195" s="87"/>
      <c r="G195" s="87"/>
      <c r="H195" s="87"/>
      <c r="I195" s="87"/>
      <c r="J195" s="87"/>
      <c r="K195" s="87"/>
      <c r="L195" s="87"/>
      <c r="M195" s="360"/>
      <c r="O195" s="8"/>
      <c r="P195" s="8"/>
      <c r="Q195" s="8"/>
      <c r="R195" s="8"/>
    </row>
    <row r="196" customFormat="false" ht="12.75" hidden="false" customHeight="true" outlineLevel="0" collapsed="false">
      <c r="A196" s="357"/>
      <c r="B196" s="358"/>
      <c r="C196" s="359"/>
      <c r="D196" s="325"/>
      <c r="E196" s="87"/>
      <c r="F196" s="87"/>
      <c r="G196" s="87"/>
      <c r="H196" s="87"/>
      <c r="I196" s="87"/>
      <c r="J196" s="87"/>
      <c r="K196" s="87"/>
      <c r="L196" s="87"/>
      <c r="M196" s="360"/>
    </row>
    <row r="197" customFormat="false" ht="12.75" hidden="false" customHeight="true" outlineLevel="0" collapsed="false">
      <c r="A197" s="357"/>
      <c r="B197" s="358"/>
      <c r="C197" s="359"/>
      <c r="D197" s="325"/>
      <c r="E197" s="87"/>
      <c r="F197" s="87"/>
      <c r="G197" s="87"/>
      <c r="H197" s="87"/>
      <c r="I197" s="87"/>
      <c r="J197" s="87"/>
      <c r="K197" s="87"/>
      <c r="L197" s="87"/>
      <c r="M197" s="360"/>
    </row>
    <row r="198" customFormat="false" ht="12.75" hidden="false" customHeight="true" outlineLevel="0" collapsed="false">
      <c r="A198" s="357"/>
      <c r="B198" s="358"/>
      <c r="C198" s="359"/>
      <c r="D198" s="325"/>
      <c r="E198" s="87"/>
      <c r="F198" s="87"/>
      <c r="G198" s="87"/>
      <c r="H198" s="87"/>
      <c r="I198" s="87"/>
      <c r="J198" s="87"/>
      <c r="K198" s="87"/>
      <c r="L198" s="87"/>
      <c r="M198" s="360"/>
    </row>
    <row r="199" customFormat="false" ht="12.75" hidden="false" customHeight="true" outlineLevel="0" collapsed="false">
      <c r="A199" s="357"/>
      <c r="B199" s="358"/>
      <c r="C199" s="359"/>
      <c r="D199" s="325"/>
      <c r="E199" s="87"/>
      <c r="F199" s="87"/>
      <c r="G199" s="87"/>
      <c r="H199" s="87"/>
      <c r="I199" s="87"/>
      <c r="J199" s="87"/>
      <c r="K199" s="87"/>
      <c r="L199" s="87"/>
      <c r="M199" s="360"/>
    </row>
    <row r="200" customFormat="false" ht="12.75" hidden="false" customHeight="true" outlineLevel="0" collapsed="false">
      <c r="A200" s="357"/>
      <c r="B200" s="358"/>
      <c r="C200" s="359"/>
      <c r="D200" s="325"/>
      <c r="E200" s="87"/>
      <c r="F200" s="87"/>
      <c r="G200" s="87"/>
      <c r="H200" s="87"/>
      <c r="I200" s="87"/>
      <c r="J200" s="87"/>
      <c r="K200" s="87"/>
      <c r="L200" s="87"/>
      <c r="M200" s="360"/>
    </row>
    <row r="201" customFormat="false" ht="12.75" hidden="false" customHeight="true" outlineLevel="0" collapsed="false">
      <c r="A201" s="361"/>
      <c r="B201" s="358"/>
      <c r="C201" s="359"/>
      <c r="D201" s="325"/>
      <c r="E201" s="87"/>
      <c r="F201" s="87"/>
      <c r="G201" s="87"/>
      <c r="H201" s="87"/>
      <c r="I201" s="87"/>
      <c r="J201" s="87"/>
      <c r="K201" s="87"/>
      <c r="L201" s="87"/>
      <c r="M201" s="360"/>
    </row>
    <row r="202" customFormat="false" ht="12.75" hidden="false" customHeight="true" outlineLevel="0" collapsed="false">
      <c r="A202" s="361"/>
      <c r="B202" s="358"/>
      <c r="C202" s="359"/>
      <c r="D202" s="325"/>
      <c r="E202" s="87"/>
      <c r="F202" s="87"/>
      <c r="G202" s="87"/>
      <c r="H202" s="87"/>
      <c r="I202" s="87"/>
      <c r="J202" s="87"/>
      <c r="K202" s="87"/>
      <c r="L202" s="87"/>
      <c r="M202" s="360"/>
    </row>
    <row r="203" customFormat="false" ht="12.75" hidden="false" customHeight="true" outlineLevel="0" collapsed="false">
      <c r="A203" s="361"/>
      <c r="B203" s="358"/>
      <c r="C203" s="359"/>
      <c r="D203" s="325"/>
      <c r="E203" s="87"/>
      <c r="F203" s="87"/>
      <c r="G203" s="87"/>
      <c r="H203" s="87"/>
      <c r="I203" s="87"/>
      <c r="J203" s="87"/>
      <c r="K203" s="87"/>
      <c r="L203" s="87"/>
      <c r="M203" s="360"/>
    </row>
    <row r="204" customFormat="false" ht="12.75" hidden="false" customHeight="true" outlineLevel="0" collapsed="false">
      <c r="A204" s="361"/>
      <c r="B204" s="358"/>
      <c r="C204" s="359"/>
      <c r="D204" s="325"/>
      <c r="E204" s="87"/>
      <c r="F204" s="87"/>
      <c r="G204" s="87"/>
      <c r="H204" s="87"/>
      <c r="I204" s="87"/>
      <c r="J204" s="87"/>
      <c r="K204" s="87"/>
      <c r="L204" s="87"/>
      <c r="M204" s="360"/>
    </row>
    <row r="205" customFormat="false" ht="12.75" hidden="false" customHeight="true" outlineLevel="0" collapsed="false">
      <c r="A205" s="361"/>
      <c r="B205" s="358"/>
      <c r="C205" s="362"/>
      <c r="D205" s="325"/>
      <c r="E205" s="87"/>
      <c r="F205" s="87"/>
      <c r="G205" s="87"/>
      <c r="H205" s="87"/>
      <c r="I205" s="87"/>
      <c r="J205" s="87"/>
      <c r="K205" s="87"/>
      <c r="L205" s="87"/>
      <c r="M205" s="360"/>
    </row>
    <row r="206" customFormat="false" ht="12.75" hidden="false" customHeight="true" outlineLevel="0" collapsed="false">
      <c r="A206" s="361"/>
      <c r="B206" s="358"/>
      <c r="C206" s="362"/>
      <c r="D206" s="325"/>
      <c r="E206" s="87"/>
      <c r="F206" s="87"/>
      <c r="G206" s="87"/>
      <c r="H206" s="87"/>
      <c r="I206" s="87"/>
      <c r="J206" s="87"/>
      <c r="K206" s="87"/>
      <c r="L206" s="87"/>
      <c r="M206" s="360"/>
    </row>
    <row r="207" customFormat="false" ht="12.75" hidden="false" customHeight="true" outlineLevel="0" collapsed="false">
      <c r="A207" s="361"/>
      <c r="B207" s="358"/>
      <c r="C207" s="362"/>
      <c r="D207" s="325"/>
      <c r="E207" s="87"/>
      <c r="F207" s="87"/>
      <c r="G207" s="87"/>
      <c r="H207" s="87"/>
      <c r="I207" s="87"/>
      <c r="J207" s="87"/>
      <c r="K207" s="87"/>
      <c r="L207" s="87"/>
      <c r="M207" s="360"/>
    </row>
    <row r="208" customFormat="false" ht="12.75" hidden="false" customHeight="true" outlineLevel="0" collapsed="false">
      <c r="A208" s="361"/>
      <c r="B208" s="358"/>
      <c r="C208" s="363"/>
      <c r="D208" s="325"/>
      <c r="E208" s="87"/>
      <c r="F208" s="87"/>
      <c r="G208" s="87"/>
      <c r="H208" s="87"/>
      <c r="I208" s="87"/>
      <c r="J208" s="87"/>
      <c r="K208" s="87"/>
      <c r="L208" s="87"/>
      <c r="M208" s="360"/>
    </row>
    <row r="209" customFormat="false" ht="12.75" hidden="false" customHeight="true" outlineLevel="0" collapsed="false">
      <c r="A209" s="361"/>
      <c r="B209" s="358"/>
      <c r="C209" s="363"/>
      <c r="D209" s="325"/>
      <c r="E209" s="87"/>
      <c r="F209" s="87"/>
      <c r="G209" s="87"/>
      <c r="H209" s="87"/>
      <c r="I209" s="87"/>
      <c r="J209" s="87"/>
      <c r="K209" s="87"/>
      <c r="L209" s="87"/>
      <c r="M209" s="360"/>
    </row>
    <row r="210" customFormat="false" ht="12.75" hidden="false" customHeight="true" outlineLevel="0" collapsed="false">
      <c r="A210" s="361"/>
      <c r="B210" s="358"/>
      <c r="C210" s="363"/>
      <c r="D210" s="325"/>
      <c r="E210" s="87"/>
      <c r="F210" s="87"/>
      <c r="G210" s="87"/>
      <c r="H210" s="87"/>
      <c r="I210" s="87"/>
      <c r="J210" s="87"/>
      <c r="K210" s="87"/>
      <c r="L210" s="87"/>
      <c r="M210" s="360"/>
    </row>
    <row r="211" customFormat="false" ht="12.75" hidden="false" customHeight="true" outlineLevel="0" collapsed="false">
      <c r="A211" s="361"/>
      <c r="B211" s="358"/>
      <c r="C211" s="363"/>
      <c r="D211" s="325"/>
      <c r="E211" s="87"/>
      <c r="F211" s="87"/>
      <c r="G211" s="87"/>
      <c r="H211" s="87"/>
      <c r="I211" s="87"/>
      <c r="J211" s="87"/>
      <c r="K211" s="87"/>
      <c r="L211" s="87"/>
      <c r="M211" s="360"/>
    </row>
    <row r="212" customFormat="false" ht="12.75" hidden="false" customHeight="true" outlineLevel="0" collapsed="false">
      <c r="A212" s="361"/>
      <c r="B212" s="358"/>
      <c r="C212" s="363"/>
      <c r="D212" s="325"/>
      <c r="E212" s="87"/>
      <c r="F212" s="87"/>
      <c r="G212" s="87"/>
      <c r="H212" s="87"/>
      <c r="I212" s="87"/>
      <c r="J212" s="87"/>
      <c r="K212" s="87"/>
      <c r="L212" s="87"/>
      <c r="M212" s="360"/>
    </row>
    <row r="213" customFormat="false" ht="12.75" hidden="false" customHeight="true" outlineLevel="0" collapsed="false">
      <c r="A213" s="361"/>
      <c r="B213" s="358"/>
      <c r="C213" s="363"/>
      <c r="D213" s="325"/>
      <c r="E213" s="87"/>
      <c r="F213" s="87"/>
      <c r="G213" s="87"/>
      <c r="H213" s="87"/>
      <c r="I213" s="87"/>
      <c r="J213" s="87"/>
      <c r="K213" s="87"/>
      <c r="L213" s="87"/>
      <c r="M213" s="360"/>
    </row>
    <row r="214" customFormat="false" ht="12.75" hidden="false" customHeight="true" outlineLevel="0" collapsed="false">
      <c r="A214" s="361"/>
      <c r="B214" s="358"/>
      <c r="C214" s="364"/>
      <c r="D214" s="325"/>
      <c r="E214" s="87"/>
      <c r="F214" s="87"/>
      <c r="G214" s="87"/>
      <c r="H214" s="87"/>
      <c r="I214" s="87"/>
      <c r="J214" s="87"/>
      <c r="K214" s="87"/>
      <c r="L214" s="338" t="s">
        <v>483</v>
      </c>
      <c r="M214" s="365" t="n">
        <f aca="false">SUM(M191:M213)</f>
        <v>0</v>
      </c>
    </row>
    <row r="215" customFormat="false" ht="12.75" hidden="false" customHeight="true" outlineLevel="0" collapsed="false">
      <c r="A215" s="366"/>
      <c r="B215" s="367"/>
      <c r="C215" s="341"/>
      <c r="D215" s="341"/>
      <c r="E215" s="341"/>
      <c r="F215" s="341"/>
      <c r="G215" s="341"/>
      <c r="H215" s="341"/>
      <c r="I215" s="341"/>
      <c r="J215" s="341"/>
      <c r="K215" s="341"/>
      <c r="L215" s="341"/>
      <c r="M215" s="342"/>
    </row>
    <row r="216" customFormat="false" ht="12.75" hidden="false" customHeight="true" outlineLevel="0" collapsed="false"/>
    <row r="217" customFormat="false" ht="12.75" hidden="false" customHeight="true" outlineLevel="0" collapsed="false"/>
    <row r="218" customFormat="false" ht="12.75" hidden="false" customHeight="true" outlineLevel="0" collapsed="false">
      <c r="A218" s="368" t="s">
        <v>484</v>
      </c>
      <c r="B218" s="369"/>
      <c r="C218" s="369"/>
      <c r="D218" s="369"/>
      <c r="E218" s="369"/>
      <c r="F218" s="370"/>
      <c r="G218" s="152"/>
      <c r="H218" s="152"/>
      <c r="I218" s="152"/>
      <c r="J218" s="152"/>
      <c r="K218" s="152"/>
      <c r="L218" s="152"/>
      <c r="M218" s="152"/>
      <c r="N218" s="152"/>
    </row>
    <row r="219" customFormat="false" ht="12.75" hidden="false" customHeight="true" outlineLevel="0" collapsed="false">
      <c r="A219" s="371" t="s">
        <v>480</v>
      </c>
      <c r="B219" s="372" t="s">
        <v>321</v>
      </c>
      <c r="C219" s="373" t="s">
        <v>481</v>
      </c>
      <c r="D219" s="374" t="s">
        <v>482</v>
      </c>
      <c r="E219" s="374"/>
      <c r="F219" s="375" t="s">
        <v>474</v>
      </c>
      <c r="G219" s="152"/>
      <c r="H219" s="152"/>
      <c r="I219" s="152"/>
      <c r="J219" s="152"/>
      <c r="K219" s="152"/>
      <c r="L219" s="152"/>
      <c r="M219" s="152"/>
      <c r="N219" s="152"/>
    </row>
    <row r="220" customFormat="false" ht="12.75" hidden="false" customHeight="true" outlineLevel="0" collapsed="false">
      <c r="A220" s="376"/>
      <c r="B220" s="358"/>
      <c r="C220" s="377"/>
      <c r="D220" s="87"/>
      <c r="E220" s="378"/>
      <c r="F220" s="379"/>
      <c r="G220" s="380"/>
      <c r="H220" s="380"/>
      <c r="I220" s="380"/>
      <c r="J220" s="380"/>
      <c r="K220" s="380"/>
      <c r="L220" s="380"/>
      <c r="M220" s="380"/>
      <c r="N220" s="380"/>
    </row>
    <row r="221" customFormat="false" ht="12.75" hidden="false" customHeight="true" outlineLevel="0" collapsed="false">
      <c r="A221" s="376"/>
      <c r="B221" s="358"/>
      <c r="C221" s="152"/>
      <c r="D221" s="381"/>
      <c r="E221" s="378"/>
      <c r="F221" s="382"/>
      <c r="G221" s="380"/>
      <c r="H221" s="380"/>
      <c r="I221" s="380"/>
      <c r="J221" s="380"/>
      <c r="K221" s="380"/>
      <c r="L221" s="380"/>
      <c r="M221" s="380"/>
      <c r="N221" s="380"/>
    </row>
    <row r="222" customFormat="false" ht="12.75" hidden="false" customHeight="true" outlineLevel="0" collapsed="false">
      <c r="A222" s="376"/>
      <c r="B222" s="358"/>
      <c r="C222" s="152"/>
      <c r="D222" s="381"/>
      <c r="E222" s="378"/>
      <c r="F222" s="383"/>
      <c r="G222" s="152"/>
      <c r="H222" s="152"/>
      <c r="I222" s="152"/>
      <c r="J222" s="152"/>
      <c r="K222" s="152"/>
      <c r="L222" s="152"/>
      <c r="M222" s="152"/>
      <c r="N222" s="152"/>
    </row>
    <row r="223" customFormat="false" ht="12.75" hidden="false" customHeight="true" outlineLevel="0" collapsed="false">
      <c r="A223" s="376"/>
      <c r="B223" s="358"/>
      <c r="C223" s="152"/>
      <c r="D223" s="381"/>
      <c r="E223" s="378"/>
      <c r="F223" s="383"/>
      <c r="G223" s="152"/>
      <c r="H223" s="152"/>
      <c r="I223" s="152"/>
      <c r="J223" s="152"/>
      <c r="K223" s="152"/>
      <c r="L223" s="152"/>
      <c r="M223" s="152"/>
      <c r="N223" s="152"/>
    </row>
    <row r="224" customFormat="false" ht="12.75" hidden="false" customHeight="true" outlineLevel="0" collapsed="false">
      <c r="A224" s="376"/>
      <c r="B224" s="358"/>
      <c r="C224" s="152"/>
      <c r="D224" s="381"/>
      <c r="E224" s="378"/>
      <c r="F224" s="383"/>
      <c r="G224" s="152"/>
      <c r="H224" s="152"/>
      <c r="I224" s="152"/>
      <c r="J224" s="152"/>
      <c r="K224" s="152"/>
      <c r="L224" s="152"/>
      <c r="M224" s="152"/>
      <c r="N224" s="152"/>
    </row>
    <row r="225" customFormat="false" ht="12.75" hidden="false" customHeight="true" outlineLevel="0" collapsed="false">
      <c r="A225" s="376"/>
      <c r="B225" s="358"/>
      <c r="C225" s="152"/>
      <c r="D225" s="381"/>
      <c r="E225" s="378"/>
      <c r="F225" s="383"/>
      <c r="G225" s="152"/>
      <c r="H225" s="152"/>
      <c r="I225" s="152"/>
      <c r="J225" s="152"/>
      <c r="K225" s="152"/>
      <c r="L225" s="152"/>
      <c r="M225" s="152"/>
      <c r="N225" s="152"/>
    </row>
    <row r="226" customFormat="false" ht="12.75" hidden="false" customHeight="true" outlineLevel="0" collapsed="false">
      <c r="A226" s="376"/>
      <c r="B226" s="358"/>
      <c r="C226" s="152"/>
      <c r="D226" s="381"/>
      <c r="E226" s="378"/>
      <c r="F226" s="383"/>
      <c r="G226" s="152"/>
      <c r="H226" s="152"/>
      <c r="I226" s="152"/>
      <c r="J226" s="152"/>
      <c r="K226" s="152"/>
      <c r="L226" s="152"/>
      <c r="M226" s="152"/>
      <c r="N226" s="152"/>
    </row>
    <row r="227" customFormat="false" ht="12.75" hidden="false" customHeight="true" outlineLevel="0" collapsed="false">
      <c r="A227" s="376"/>
      <c r="B227" s="358"/>
      <c r="C227" s="152"/>
      <c r="D227" s="381"/>
      <c r="E227" s="378"/>
      <c r="F227" s="383"/>
      <c r="G227" s="152"/>
      <c r="H227" s="152"/>
      <c r="I227" s="152"/>
      <c r="J227" s="152"/>
      <c r="K227" s="152"/>
      <c r="L227" s="152"/>
      <c r="M227" s="152"/>
      <c r="N227" s="152"/>
    </row>
    <row r="228" customFormat="false" ht="12.75" hidden="false" customHeight="true" outlineLevel="0" collapsed="false">
      <c r="A228" s="376"/>
      <c r="B228" s="358"/>
      <c r="C228" s="152"/>
      <c r="D228" s="381"/>
      <c r="E228" s="378"/>
      <c r="F228" s="383"/>
      <c r="G228" s="152"/>
      <c r="H228" s="152"/>
      <c r="I228" s="152"/>
      <c r="J228" s="152"/>
      <c r="K228" s="152"/>
      <c r="L228" s="152"/>
      <c r="M228" s="152"/>
      <c r="N228" s="152"/>
    </row>
    <row r="229" customFormat="false" ht="12.75" hidden="false" customHeight="true" outlineLevel="0" collapsed="false">
      <c r="A229" s="376"/>
      <c r="B229" s="358"/>
      <c r="C229" s="152"/>
      <c r="D229" s="381"/>
      <c r="E229" s="378"/>
      <c r="F229" s="383"/>
      <c r="G229" s="152"/>
      <c r="H229" s="152"/>
      <c r="I229" s="152"/>
      <c r="J229" s="152"/>
      <c r="K229" s="152"/>
      <c r="L229" s="152"/>
      <c r="M229" s="152"/>
      <c r="N229" s="152"/>
    </row>
    <row r="230" customFormat="false" ht="12.75" hidden="false" customHeight="true" outlineLevel="0" collapsed="false">
      <c r="A230" s="376"/>
      <c r="B230" s="358"/>
      <c r="C230" s="152"/>
      <c r="D230" s="381"/>
      <c r="E230" s="378"/>
      <c r="F230" s="383"/>
      <c r="G230" s="152"/>
      <c r="H230" s="152"/>
      <c r="I230" s="152"/>
      <c r="J230" s="152"/>
      <c r="K230" s="152"/>
      <c r="L230" s="152"/>
      <c r="M230" s="152"/>
      <c r="N230" s="152"/>
    </row>
    <row r="231" customFormat="false" ht="12.75" hidden="false" customHeight="true" outlineLevel="0" collapsed="false">
      <c r="A231" s="376"/>
      <c r="B231" s="358"/>
      <c r="C231" s="152"/>
      <c r="D231" s="381"/>
      <c r="E231" s="378"/>
      <c r="F231" s="383"/>
      <c r="G231" s="152"/>
      <c r="H231" s="152"/>
      <c r="I231" s="152"/>
      <c r="J231" s="152"/>
      <c r="K231" s="152"/>
      <c r="L231" s="152"/>
      <c r="M231" s="152"/>
      <c r="N231" s="152"/>
    </row>
    <row r="232" customFormat="false" ht="12.75" hidden="false" customHeight="true" outlineLevel="0" collapsed="false">
      <c r="A232" s="376"/>
      <c r="B232" s="358"/>
      <c r="C232" s="152"/>
      <c r="D232" s="381"/>
      <c r="E232" s="378"/>
      <c r="F232" s="383"/>
      <c r="G232" s="152"/>
      <c r="H232" s="152"/>
      <c r="I232" s="152"/>
      <c r="J232" s="152"/>
      <c r="K232" s="152"/>
      <c r="L232" s="152"/>
      <c r="M232" s="152"/>
      <c r="N232" s="152"/>
    </row>
    <row r="233" customFormat="false" ht="12.75" hidden="false" customHeight="true" outlineLevel="0" collapsed="false">
      <c r="A233" s="376"/>
      <c r="B233" s="358"/>
      <c r="C233" s="152"/>
      <c r="D233" s="381"/>
      <c r="E233" s="378"/>
      <c r="F233" s="383"/>
      <c r="G233" s="152"/>
      <c r="H233" s="152"/>
      <c r="I233" s="152"/>
      <c r="J233" s="152"/>
      <c r="K233" s="152"/>
      <c r="L233" s="152"/>
      <c r="M233" s="152"/>
      <c r="N233" s="152"/>
    </row>
    <row r="234" customFormat="false" ht="12.75" hidden="false" customHeight="true" outlineLevel="0" collapsed="false">
      <c r="A234" s="376"/>
      <c r="B234" s="358"/>
      <c r="C234" s="152"/>
      <c r="D234" s="381"/>
      <c r="E234" s="378"/>
      <c r="F234" s="383"/>
      <c r="G234" s="152"/>
      <c r="H234" s="152"/>
      <c r="I234" s="152"/>
      <c r="J234" s="152"/>
      <c r="K234" s="152"/>
      <c r="L234" s="152"/>
      <c r="M234" s="152"/>
      <c r="N234" s="152"/>
    </row>
    <row r="235" customFormat="false" ht="12.75" hidden="false" customHeight="true" outlineLevel="0" collapsed="false">
      <c r="A235" s="376"/>
      <c r="B235" s="358"/>
      <c r="C235" s="152"/>
      <c r="D235" s="381"/>
      <c r="E235" s="378"/>
      <c r="F235" s="383"/>
      <c r="G235" s="152"/>
      <c r="H235" s="152"/>
      <c r="I235" s="152"/>
      <c r="J235" s="152"/>
      <c r="K235" s="152"/>
      <c r="L235" s="152"/>
      <c r="M235" s="152"/>
      <c r="N235" s="152"/>
    </row>
    <row r="236" customFormat="false" ht="12.75" hidden="false" customHeight="true" outlineLevel="0" collapsed="false">
      <c r="A236" s="376"/>
      <c r="B236" s="358"/>
      <c r="C236" s="152"/>
      <c r="D236" s="381"/>
      <c r="E236" s="378"/>
      <c r="F236" s="383"/>
      <c r="G236" s="152"/>
      <c r="H236" s="152"/>
      <c r="I236" s="152"/>
      <c r="J236" s="152"/>
      <c r="K236" s="152"/>
      <c r="L236" s="152"/>
      <c r="M236" s="152"/>
      <c r="N236" s="152"/>
    </row>
    <row r="237" customFormat="false" ht="12.75" hidden="false" customHeight="true" outlineLevel="0" collapsed="false">
      <c r="A237" s="376"/>
      <c r="B237" s="358"/>
      <c r="C237" s="152"/>
      <c r="D237" s="381"/>
      <c r="E237" s="378"/>
      <c r="F237" s="383"/>
      <c r="G237" s="152"/>
      <c r="H237" s="152"/>
      <c r="I237" s="152"/>
      <c r="J237" s="152"/>
      <c r="K237" s="152"/>
      <c r="L237" s="152"/>
      <c r="M237" s="152"/>
      <c r="N237" s="152"/>
    </row>
    <row r="238" customFormat="false" ht="12.75" hidden="false" customHeight="true" outlineLevel="0" collapsed="false">
      <c r="A238" s="376"/>
      <c r="B238" s="358"/>
      <c r="C238" s="152"/>
      <c r="D238" s="152"/>
      <c r="E238" s="338" t="s">
        <v>485</v>
      </c>
      <c r="F238" s="384" t="n">
        <f aca="false">SUM(F219:F237)</f>
        <v>0</v>
      </c>
      <c r="G238" s="152"/>
      <c r="H238" s="152"/>
      <c r="I238" s="152"/>
      <c r="J238" s="152"/>
      <c r="K238" s="152"/>
      <c r="L238" s="152"/>
      <c r="M238" s="152"/>
      <c r="N238" s="152"/>
    </row>
    <row r="239" customFormat="false" ht="12.75" hidden="false" customHeight="true" outlineLevel="0" collapsed="false">
      <c r="A239" s="385"/>
      <c r="B239" s="386"/>
      <c r="C239" s="387"/>
      <c r="D239" s="387"/>
      <c r="E239" s="388"/>
      <c r="F239" s="389"/>
      <c r="G239" s="152"/>
      <c r="H239" s="152"/>
      <c r="I239" s="152"/>
      <c r="J239" s="152"/>
      <c r="K239" s="152"/>
      <c r="L239" s="152"/>
      <c r="M239" s="152"/>
      <c r="N239" s="152"/>
    </row>
    <row r="240" customFormat="false" ht="12.75" hidden="false" customHeight="true" outlineLevel="0" collapsed="false"/>
  </sheetData>
  <mergeCells count="11">
    <mergeCell ref="S6:T6"/>
    <mergeCell ref="K28:L28"/>
    <mergeCell ref="A41:B41"/>
    <mergeCell ref="AI42:AJ42"/>
    <mergeCell ref="A79:B79"/>
    <mergeCell ref="A121:B121"/>
    <mergeCell ref="B125:D125"/>
    <mergeCell ref="G125:K125"/>
    <mergeCell ref="B164:D164"/>
    <mergeCell ref="E190:L190"/>
    <mergeCell ref="D219:E219"/>
  </mergeCells>
  <printOptions headings="false" gridLines="false" gridLinesSet="true" horizontalCentered="true" verticalCentered="false"/>
  <pageMargins left="0.25" right="0.25" top="0.25" bottom="0.25" header="0.511811023622047" footer="0.25"/>
  <pageSetup paperSize="5" scale="100" fitToWidth="1" fitToHeight="1" pageOrder="downThenOver" orientation="landscape" blackAndWhite="false" draft="false" cellComments="none" horizontalDpi="300" verticalDpi="300" copies="1"/>
  <headerFooter differentFirst="false" differentOddEven="false">
    <oddHeader/>
    <oddFooter>&amp;L&amp;"Times New Roman,Italic"&amp;F/&amp;A  Prepared By: S. Mills (x3548)&amp;R&amp;"Times New Roman,Italic"&amp;D &amp;T</oddFooter>
  </headerFooter>
  <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240"/>
  <sheetViews>
    <sheetView showFormulas="false" showGridLines="false" showRowColHeaders="true" showZeros="true" rightToLeft="false" tabSelected="false" showOutlineSymbols="true" defaultGridColor="true" view="normal" topLeftCell="A1" colorId="64" zoomScale="65" zoomScaleNormal="65" zoomScalePageLayoutView="100" workbookViewId="0">
      <pane xSplit="1" ySplit="5" topLeftCell="B84" activePane="bottomRight" state="frozen"/>
      <selection pane="topLeft" activeCell="A1" activeCellId="0" sqref="A1"/>
      <selection pane="topRight" activeCell="B1" activeCellId="0" sqref="B1"/>
      <selection pane="bottomLeft" activeCell="A84" activeCellId="0" sqref="A84"/>
      <selection pane="bottomRight" activeCell="Z47" activeCellId="0" sqref="Z47:Z73"/>
    </sheetView>
  </sheetViews>
  <sheetFormatPr defaultColWidth="9.13671875" defaultRowHeight="12.75" customHeight="true" zeroHeight="false" outlineLevelRow="0" outlineLevelCol="0"/>
  <cols>
    <col collapsed="false" customWidth="true" hidden="false" outlineLevel="0" max="1" min="1" style="140" width="23.85"/>
    <col collapsed="false" customWidth="true" hidden="false" outlineLevel="0" max="4" min="2" style="140" width="14.85"/>
    <col collapsed="false" customWidth="true" hidden="false" outlineLevel="0" max="5" min="5" style="140" width="17.28"/>
    <col collapsed="false" customWidth="true" hidden="false" outlineLevel="0" max="11" min="6" style="140" width="14.85"/>
    <col collapsed="false" customWidth="true" hidden="false" outlineLevel="0" max="12" min="12" style="140" width="15.28"/>
    <col collapsed="false" customWidth="true" hidden="false" outlineLevel="0" max="17" min="13" style="140" width="14.85"/>
    <col collapsed="false" customWidth="true" hidden="false" outlineLevel="0" max="18" min="18" style="140" width="15.56"/>
    <col collapsed="false" customWidth="true" hidden="false" outlineLevel="0" max="23" min="19" style="140" width="14.85"/>
    <col collapsed="false" customWidth="true" hidden="false" outlineLevel="0" max="24" min="24" style="140" width="15.41"/>
    <col collapsed="false" customWidth="true" hidden="false" outlineLevel="0" max="33" min="25" style="140" width="14.85"/>
    <col collapsed="false" customWidth="true" hidden="false" outlineLevel="0" max="34" min="34" style="140" width="2.7"/>
    <col collapsed="false" customWidth="true" hidden="false" outlineLevel="0" max="35" min="35" style="140" width="17.28"/>
    <col collapsed="false" customWidth="true" hidden="false" outlineLevel="0" max="36" min="36" style="140" width="16.13"/>
    <col collapsed="false" customWidth="true" hidden="false" outlineLevel="0" max="37" min="37" style="140" width="14.56"/>
    <col collapsed="false" customWidth="false" hidden="false" outlineLevel="0" max="38" min="38" style="140" width="9.14"/>
    <col collapsed="false" customWidth="true" hidden="false" outlineLevel="0" max="39" min="39" style="140" width="13.28"/>
    <col collapsed="false" customWidth="true" hidden="false" outlineLevel="0" max="40" min="40" style="140" width="11.56"/>
    <col collapsed="false" customWidth="true" hidden="false" outlineLevel="0" max="41" min="41" style="140" width="14.56"/>
    <col collapsed="false" customWidth="false" hidden="false" outlineLevel="0" max="257" min="42" style="140" width="9.14"/>
  </cols>
  <sheetData>
    <row r="1" customFormat="false" ht="12.75" hidden="false" customHeight="true" outlineLevel="0" collapsed="false">
      <c r="A1" s="142" t="n">
        <f aca="false">+M38</f>
        <v>0</v>
      </c>
      <c r="D1" s="8"/>
      <c r="E1" s="8"/>
      <c r="F1" s="8"/>
      <c r="G1" s="8"/>
      <c r="H1" s="8"/>
      <c r="I1" s="8"/>
      <c r="J1" s="8"/>
      <c r="K1" s="8"/>
      <c r="L1" s="8"/>
      <c r="M1" s="8"/>
      <c r="N1" s="8"/>
      <c r="O1" s="8"/>
    </row>
    <row r="2" customFormat="false" ht="12.75" hidden="false" customHeight="true" outlineLevel="0" collapsed="false">
      <c r="A2" s="183" t="s">
        <v>326</v>
      </c>
      <c r="B2" s="188"/>
      <c r="D2" s="8"/>
      <c r="E2" s="8"/>
      <c r="F2" s="8"/>
      <c r="G2" s="8"/>
      <c r="H2" s="8"/>
      <c r="I2" s="8"/>
      <c r="J2" s="8"/>
      <c r="K2" s="8"/>
      <c r="L2" s="8"/>
      <c r="M2" s="8"/>
      <c r="N2" s="8"/>
      <c r="O2" s="8"/>
    </row>
    <row r="3" customFormat="false" ht="12.75" hidden="false" customHeight="true" outlineLevel="0" collapsed="false">
      <c r="A3" s="187" t="s">
        <v>327</v>
      </c>
      <c r="B3" s="188" t="s">
        <v>328</v>
      </c>
      <c r="C3" s="189" t="s">
        <v>494</v>
      </c>
      <c r="D3" s="8"/>
      <c r="E3" s="8"/>
      <c r="F3" s="8"/>
      <c r="G3" s="8"/>
      <c r="H3" s="8"/>
      <c r="I3" s="8"/>
      <c r="J3" s="8"/>
      <c r="K3" s="8"/>
      <c r="L3" s="8"/>
      <c r="M3" s="8"/>
      <c r="N3" s="8"/>
      <c r="O3" s="8"/>
    </row>
    <row r="4" customFormat="false" ht="12.75" hidden="false" customHeight="true" outlineLevel="0" collapsed="false">
      <c r="A4" s="187" t="s">
        <v>330</v>
      </c>
      <c r="B4" s="392" t="n">
        <f aca="false">'Roll-1'!B4</f>
        <v>36982</v>
      </c>
      <c r="C4" s="0"/>
      <c r="D4" s="8"/>
      <c r="E4" s="8"/>
      <c r="F4" s="8"/>
      <c r="G4" s="8"/>
      <c r="H4" s="8"/>
      <c r="I4" s="8"/>
      <c r="J4" s="191" t="s">
        <v>331</v>
      </c>
      <c r="K4" s="8"/>
      <c r="L4" s="8"/>
      <c r="M4" s="8"/>
      <c r="N4" s="8"/>
      <c r="O4" s="8"/>
    </row>
    <row r="5" customFormat="false" ht="12.75" hidden="false" customHeight="true" outlineLevel="0" collapsed="false">
      <c r="A5" s="187" t="s">
        <v>332</v>
      </c>
      <c r="B5" s="393" t="n">
        <f aca="false">'Roll-1'!B5</f>
        <v>37005</v>
      </c>
      <c r="C5" s="0"/>
      <c r="J5" s="193" t="s">
        <v>333</v>
      </c>
      <c r="V5" s="87"/>
      <c r="W5" s="87"/>
      <c r="X5" s="87"/>
      <c r="Y5" s="87"/>
      <c r="Z5" s="87"/>
      <c r="AA5" s="87"/>
    </row>
    <row r="6" customFormat="false" ht="12.75" hidden="false" customHeight="true" outlineLevel="0" collapsed="false">
      <c r="A6" s="187" t="s">
        <v>334</v>
      </c>
      <c r="B6" s="194" t="n">
        <f aca="false">+Input!E4</f>
        <v>1114564</v>
      </c>
      <c r="C6" s="0"/>
      <c r="I6" s="140" t="n">
        <f aca="false">M38</f>
        <v>0</v>
      </c>
      <c r="J6" s="193" t="s">
        <v>335</v>
      </c>
      <c r="K6" s="195" t="s">
        <v>336</v>
      </c>
      <c r="L6" s="196"/>
      <c r="M6" s="196"/>
      <c r="N6" s="196"/>
      <c r="O6" s="196"/>
      <c r="P6" s="196"/>
      <c r="Q6" s="196"/>
      <c r="R6" s="197"/>
      <c r="S6" s="22" t="s">
        <v>337</v>
      </c>
      <c r="T6" s="22"/>
      <c r="V6" s="195" t="s">
        <v>338</v>
      </c>
      <c r="W6" s="196"/>
      <c r="X6" s="196"/>
      <c r="Y6" s="196"/>
      <c r="Z6" s="196"/>
      <c r="AA6" s="197"/>
    </row>
    <row r="7" customFormat="false" ht="12.75" hidden="false" customHeight="true" outlineLevel="0" collapsed="false">
      <c r="B7" s="198"/>
      <c r="C7" s="0"/>
      <c r="D7" s="87"/>
      <c r="J7" s="193" t="s">
        <v>339</v>
      </c>
      <c r="K7" s="200"/>
      <c r="L7" s="201" t="s">
        <v>340</v>
      </c>
      <c r="M7" s="201" t="s">
        <v>340</v>
      </c>
      <c r="N7" s="201" t="s">
        <v>340</v>
      </c>
      <c r="O7" s="201" t="s">
        <v>340</v>
      </c>
      <c r="P7" s="201" t="s">
        <v>340</v>
      </c>
      <c r="Q7" s="201" t="s">
        <v>340</v>
      </c>
      <c r="R7" s="202" t="s">
        <v>174</v>
      </c>
      <c r="S7" s="203" t="s">
        <v>341</v>
      </c>
      <c r="T7" s="203" t="s">
        <v>342</v>
      </c>
      <c r="V7" s="204" t="s">
        <v>343</v>
      </c>
      <c r="W7" s="87"/>
      <c r="X7" s="87"/>
      <c r="Y7" s="87"/>
      <c r="Z7" s="87"/>
      <c r="AA7" s="118"/>
    </row>
    <row r="8" customFormat="false" ht="12.75" hidden="false" customHeight="true" outlineLevel="0" collapsed="false">
      <c r="A8" s="205" t="s">
        <v>344</v>
      </c>
      <c r="C8" s="0"/>
      <c r="D8" s="206"/>
      <c r="E8" s="207" t="s">
        <v>345</v>
      </c>
      <c r="G8" s="142" t="s">
        <v>346</v>
      </c>
      <c r="H8" s="142"/>
      <c r="J8" s="208" t="s">
        <v>347</v>
      </c>
      <c r="K8" s="209" t="s">
        <v>348</v>
      </c>
      <c r="L8" s="87"/>
      <c r="M8" s="87"/>
      <c r="N8" s="87"/>
      <c r="O8" s="87"/>
      <c r="P8" s="87"/>
      <c r="Q8" s="72"/>
      <c r="R8" s="118"/>
      <c r="V8" s="204" t="s">
        <v>349</v>
      </c>
      <c r="W8" s="87"/>
      <c r="X8" s="87"/>
      <c r="Y8" s="87"/>
      <c r="Z8" s="87"/>
      <c r="AA8" s="118"/>
    </row>
    <row r="9" customFormat="false" ht="12.75" hidden="false" customHeight="true" outlineLevel="0" collapsed="false">
      <c r="A9" s="140" t="s">
        <v>350</v>
      </c>
      <c r="C9" s="210"/>
      <c r="D9" s="211"/>
      <c r="E9" s="212" t="n">
        <f aca="false">+Input!E6</f>
        <v>0</v>
      </c>
      <c r="F9" s="8" t="s">
        <v>351</v>
      </c>
      <c r="G9" s="140" t="s">
        <v>352</v>
      </c>
      <c r="J9" s="213" t="n">
        <f aca="false">+Input!E27</f>
        <v>0</v>
      </c>
      <c r="K9" s="204" t="s">
        <v>353</v>
      </c>
      <c r="L9" s="150" t="n">
        <f aca="false">J9*10000</f>
        <v>0</v>
      </c>
      <c r="M9" s="150" t="n">
        <v>0</v>
      </c>
      <c r="N9" s="150" t="n">
        <v>0</v>
      </c>
      <c r="O9" s="150" t="n">
        <v>0</v>
      </c>
      <c r="P9" s="150" t="n">
        <v>0</v>
      </c>
      <c r="Q9" s="150" t="n">
        <v>0</v>
      </c>
      <c r="R9" s="214" t="n">
        <f aca="false">SUM(L9:Q9)</f>
        <v>0</v>
      </c>
      <c r="S9" s="215" t="n">
        <f aca="false">IF(R9&gt;=0,R9/1000000,0)</f>
        <v>0</v>
      </c>
      <c r="T9" s="215" t="n">
        <f aca="false">IF(R9&gt;=0,0,R9/1000000)</f>
        <v>0</v>
      </c>
      <c r="V9" s="204"/>
      <c r="W9" s="87"/>
      <c r="X9" s="87"/>
      <c r="Y9" s="87"/>
      <c r="Z9" s="87"/>
      <c r="AA9" s="118"/>
      <c r="AI9" s="150"/>
    </row>
    <row r="10" customFormat="false" ht="12.75" hidden="false" customHeight="true" outlineLevel="0" collapsed="false">
      <c r="A10" s="140" t="s">
        <v>354</v>
      </c>
      <c r="C10" s="87"/>
      <c r="D10" s="87"/>
      <c r="E10" s="212" t="n">
        <f aca="false">+Input!E7</f>
        <v>0</v>
      </c>
      <c r="F10" s="8" t="s">
        <v>351</v>
      </c>
      <c r="G10" s="140" t="s">
        <v>352</v>
      </c>
      <c r="J10" s="213" t="n">
        <f aca="false">+Input!E28</f>
        <v>0</v>
      </c>
      <c r="K10" s="204" t="s">
        <v>355</v>
      </c>
      <c r="L10" s="150" t="n">
        <f aca="false">J10*10000</f>
        <v>0</v>
      </c>
      <c r="M10" s="150" t="n">
        <v>0</v>
      </c>
      <c r="N10" s="150" t="n">
        <v>0</v>
      </c>
      <c r="O10" s="150" t="n">
        <v>0</v>
      </c>
      <c r="P10" s="150" t="n">
        <v>0</v>
      </c>
      <c r="Q10" s="150" t="n">
        <v>0</v>
      </c>
      <c r="R10" s="214" t="n">
        <f aca="false">SUM(L10:Q10)</f>
        <v>0</v>
      </c>
      <c r="S10" s="215" t="n">
        <f aca="false">IF(R10&gt;=0,R10/1000000,0)</f>
        <v>0</v>
      </c>
      <c r="T10" s="215" t="n">
        <f aca="false">IF(R10&gt;=0,0,R10/1000000)</f>
        <v>0</v>
      </c>
      <c r="V10" s="204" t="s">
        <v>356</v>
      </c>
      <c r="W10" s="87"/>
      <c r="X10" s="87"/>
      <c r="Y10" s="87"/>
      <c r="Z10" s="87"/>
      <c r="AA10" s="118"/>
    </row>
    <row r="11" customFormat="false" ht="12.75" hidden="false" customHeight="true" outlineLevel="0" collapsed="false">
      <c r="A11" s="140" t="s">
        <v>357</v>
      </c>
      <c r="E11" s="216" t="n">
        <v>0</v>
      </c>
      <c r="F11" s="8" t="s">
        <v>351</v>
      </c>
      <c r="G11" s="140" t="s">
        <v>358</v>
      </c>
      <c r="J11" s="213" t="n">
        <f aca="false">+Input!E29</f>
        <v>0</v>
      </c>
      <c r="K11" s="204" t="s">
        <v>359</v>
      </c>
      <c r="L11" s="150" t="n">
        <v>0</v>
      </c>
      <c r="M11" s="150" t="n">
        <v>0</v>
      </c>
      <c r="N11" s="150" t="n">
        <v>0</v>
      </c>
      <c r="O11" s="150" t="n">
        <v>0</v>
      </c>
      <c r="P11" s="150" t="n">
        <v>0</v>
      </c>
      <c r="Q11" s="150" t="n">
        <v>0</v>
      </c>
      <c r="R11" s="214" t="n">
        <f aca="false">SUM(L11:Q11)</f>
        <v>0</v>
      </c>
      <c r="S11" s="215" t="n">
        <f aca="false">IF(R11&gt;=0,R11/1000000,0)</f>
        <v>0</v>
      </c>
      <c r="T11" s="215" t="n">
        <f aca="false">IF(R11&gt;=0,0,R11/1000000)</f>
        <v>0</v>
      </c>
      <c r="V11" s="204" t="s">
        <v>360</v>
      </c>
      <c r="W11" s="87"/>
      <c r="X11" s="87"/>
      <c r="Y11" s="87"/>
      <c r="Z11" s="87"/>
      <c r="AA11" s="118"/>
    </row>
    <row r="12" customFormat="false" ht="12.75" hidden="false" customHeight="true" outlineLevel="0" collapsed="false">
      <c r="A12" s="140" t="s">
        <v>361</v>
      </c>
      <c r="E12" s="216" t="n">
        <v>0</v>
      </c>
      <c r="F12" s="8" t="s">
        <v>351</v>
      </c>
      <c r="G12" s="140" t="s">
        <v>362</v>
      </c>
      <c r="J12" s="213" t="n">
        <f aca="false">+Input!E30</f>
        <v>0</v>
      </c>
      <c r="K12" s="204" t="s">
        <v>363</v>
      </c>
      <c r="L12" s="150" t="n">
        <v>0</v>
      </c>
      <c r="M12" s="150" t="n">
        <v>0</v>
      </c>
      <c r="N12" s="150" t="n">
        <v>0</v>
      </c>
      <c r="O12" s="150" t="n">
        <v>0</v>
      </c>
      <c r="P12" s="150" t="n">
        <v>0</v>
      </c>
      <c r="Q12" s="150" t="n">
        <v>0</v>
      </c>
      <c r="R12" s="214" t="n">
        <f aca="false">SUM(L12:Q12)</f>
        <v>0</v>
      </c>
      <c r="S12" s="215" t="n">
        <f aca="false">IF(R12&gt;=0,R12/1000000,0)</f>
        <v>0</v>
      </c>
      <c r="T12" s="215" t="n">
        <f aca="false">IF(R12&gt;=0,0,R12/1000000)</f>
        <v>0</v>
      </c>
      <c r="V12" s="204"/>
      <c r="W12" s="87"/>
      <c r="X12" s="87"/>
      <c r="Y12" s="87"/>
      <c r="Z12" s="87"/>
      <c r="AA12" s="118"/>
      <c r="AK12" s="150"/>
    </row>
    <row r="13" customFormat="false" ht="12.75" hidden="false" customHeight="true" outlineLevel="0" collapsed="false">
      <c r="A13" s="140" t="s">
        <v>364</v>
      </c>
      <c r="E13" s="216" t="n">
        <v>0</v>
      </c>
      <c r="F13" s="8" t="s">
        <v>351</v>
      </c>
      <c r="J13" s="208" t="s">
        <v>333</v>
      </c>
      <c r="K13" s="204"/>
      <c r="L13" s="87"/>
      <c r="M13" s="87"/>
      <c r="N13" s="87"/>
      <c r="O13" s="87"/>
      <c r="P13" s="87"/>
      <c r="Q13" s="87"/>
      <c r="R13" s="118"/>
      <c r="S13" s="217"/>
      <c r="T13" s="217"/>
      <c r="V13" s="204" t="s">
        <v>365</v>
      </c>
      <c r="W13" s="87"/>
      <c r="X13" s="87"/>
      <c r="Y13" s="22" t="s">
        <v>366</v>
      </c>
      <c r="Z13" s="87"/>
      <c r="AA13" s="118"/>
      <c r="AK13" s="150"/>
    </row>
    <row r="14" customFormat="false" ht="12.75" hidden="false" customHeight="true" outlineLevel="0" collapsed="false">
      <c r="A14" s="140" t="s">
        <v>367</v>
      </c>
      <c r="E14" s="218" t="n">
        <f aca="false">+E159</f>
        <v>0</v>
      </c>
      <c r="F14" s="140" t="s">
        <v>368</v>
      </c>
      <c r="J14" s="208" t="s">
        <v>369</v>
      </c>
      <c r="K14" s="204" t="s">
        <v>370</v>
      </c>
      <c r="L14" s="219" t="n">
        <f aca="false">SUM(L9:L13)/1000000</f>
        <v>0</v>
      </c>
      <c r="M14" s="219" t="n">
        <f aca="false">SUM(M9:M13)/1000000</f>
        <v>0</v>
      </c>
      <c r="N14" s="219" t="n">
        <f aca="false">SUM(N9:N13)/1000000</f>
        <v>0</v>
      </c>
      <c r="O14" s="219" t="n">
        <f aca="false">SUM(O9:O13)/1000000</f>
        <v>0</v>
      </c>
      <c r="P14" s="219" t="n">
        <f aca="false">SUM(P9:P13)/1000000</f>
        <v>0</v>
      </c>
      <c r="Q14" s="219" t="n">
        <f aca="false">SUM(Q9:Q13)/1000000</f>
        <v>0</v>
      </c>
      <c r="R14" s="220" t="n">
        <f aca="false">SUM(R9:R12)/1000000</f>
        <v>0</v>
      </c>
      <c r="S14" s="219" t="n">
        <f aca="false">SUM(S9:S13)</f>
        <v>0</v>
      </c>
      <c r="T14" s="219" t="n">
        <f aca="false">SUM(T9:T13)</f>
        <v>0</v>
      </c>
      <c r="V14" s="204"/>
      <c r="W14" s="87"/>
      <c r="X14" s="87"/>
      <c r="Y14" s="22" t="s">
        <v>371</v>
      </c>
      <c r="Z14" s="87"/>
      <c r="AA14" s="118"/>
    </row>
    <row r="15" customFormat="false" ht="12.75" hidden="false" customHeight="true" outlineLevel="0" collapsed="false">
      <c r="A15" s="140" t="s">
        <v>372</v>
      </c>
      <c r="C15" s="87"/>
      <c r="D15" s="87"/>
      <c r="E15" s="218" t="n">
        <f aca="false">+L159</f>
        <v>0</v>
      </c>
      <c r="F15" s="140" t="s">
        <v>368</v>
      </c>
      <c r="J15" s="208" t="s">
        <v>347</v>
      </c>
      <c r="K15" s="204" t="s">
        <v>373</v>
      </c>
      <c r="L15" s="40" t="n">
        <v>0.011</v>
      </c>
      <c r="M15" s="40" t="n">
        <v>0</v>
      </c>
      <c r="N15" s="40" t="n">
        <v>0</v>
      </c>
      <c r="O15" s="40" t="n">
        <v>0</v>
      </c>
      <c r="P15" s="40" t="n">
        <v>0</v>
      </c>
      <c r="Q15" s="40" t="n">
        <v>0</v>
      </c>
      <c r="R15" s="221" t="n">
        <f aca="false">IF(R16=0,0,R17/R16)</f>
        <v>0</v>
      </c>
      <c r="S15" s="222" t="str">
        <f aca="false">IF(SUM(S14:T14)-R14=0,"-",SUM(S14:T14)-R14)</f>
        <v>-</v>
      </c>
      <c r="T15" s="217"/>
      <c r="V15" s="204"/>
      <c r="W15" s="22" t="s">
        <v>374</v>
      </c>
      <c r="X15" s="22" t="s">
        <v>375</v>
      </c>
      <c r="Y15" s="28" t="s">
        <v>376</v>
      </c>
      <c r="Z15" s="87"/>
      <c r="AA15" s="118"/>
    </row>
    <row r="16" customFormat="false" ht="12.75" hidden="false" customHeight="true" outlineLevel="0" collapsed="false">
      <c r="A16" s="140" t="s">
        <v>377</v>
      </c>
      <c r="C16" s="199"/>
      <c r="D16" s="199"/>
      <c r="E16" s="218" t="n">
        <f aca="false">+E185</f>
        <v>0</v>
      </c>
      <c r="F16" s="140" t="s">
        <v>368</v>
      </c>
      <c r="I16" s="223"/>
      <c r="J16" s="213" t="n">
        <f aca="false">+Input!E32</f>
        <v>0</v>
      </c>
      <c r="K16" s="204" t="s">
        <v>378</v>
      </c>
      <c r="L16" s="224" t="n">
        <f aca="false">J16/100</f>
        <v>0</v>
      </c>
      <c r="M16" s="224" t="n">
        <v>0</v>
      </c>
      <c r="N16" s="224" t="n">
        <v>0</v>
      </c>
      <c r="O16" s="224" t="n">
        <v>0</v>
      </c>
      <c r="P16" s="224" t="n">
        <v>0</v>
      </c>
      <c r="Q16" s="224" t="n">
        <v>0</v>
      </c>
      <c r="R16" s="396" t="n">
        <f aca="false">SUM(L16:Q16)</f>
        <v>0</v>
      </c>
      <c r="S16" s="226"/>
      <c r="T16" s="217"/>
      <c r="U16" s="87"/>
      <c r="V16" s="204" t="s">
        <v>379</v>
      </c>
      <c r="W16" s="87" t="n">
        <v>0</v>
      </c>
      <c r="X16" s="87" t="n">
        <v>0</v>
      </c>
      <c r="Y16" s="87" t="n">
        <f aca="false">(X16-W16)/1000000</f>
        <v>0</v>
      </c>
      <c r="Z16" s="87"/>
      <c r="AA16" s="118"/>
      <c r="AB16" s="87"/>
      <c r="AC16" s="87"/>
      <c r="AD16" s="87"/>
      <c r="AE16" s="87"/>
      <c r="AF16" s="87"/>
      <c r="AG16" s="87"/>
      <c r="AH16" s="87"/>
      <c r="AI16" s="87"/>
      <c r="AJ16" s="87"/>
      <c r="AK16" s="87"/>
    </row>
    <row r="17" customFormat="false" ht="12.75" hidden="false" customHeight="true" outlineLevel="0" collapsed="false">
      <c r="E17" s="218"/>
      <c r="I17" s="223"/>
      <c r="J17" s="223"/>
      <c r="K17" s="227"/>
      <c r="L17" s="228" t="n">
        <f aca="false">SUM(L15*L16)</f>
        <v>0</v>
      </c>
      <c r="M17" s="228" t="n">
        <f aca="false">SUM(M15*M16)</f>
        <v>0</v>
      </c>
      <c r="N17" s="228" t="n">
        <f aca="false">SUM(N15*N16)</f>
        <v>0</v>
      </c>
      <c r="O17" s="228" t="n">
        <f aca="false">SUM(O15*O16)</f>
        <v>0</v>
      </c>
      <c r="P17" s="228" t="n">
        <f aca="false">SUM(P15*P16)</f>
        <v>0</v>
      </c>
      <c r="Q17" s="228" t="n">
        <f aca="false">SUM(Q15*Q16)</f>
        <v>0</v>
      </c>
      <c r="R17" s="229" t="n">
        <f aca="false">SUM(L17:Q17)</f>
        <v>0</v>
      </c>
      <c r="S17" s="0"/>
      <c r="T17" s="0"/>
      <c r="U17" s="87"/>
      <c r="V17" s="204" t="s">
        <v>380</v>
      </c>
      <c r="W17" s="87" t="n">
        <v>0</v>
      </c>
      <c r="X17" s="87" t="n">
        <v>0</v>
      </c>
      <c r="Y17" s="87" t="n">
        <f aca="false">(X17-W17)/1000000</f>
        <v>0</v>
      </c>
      <c r="Z17" s="87"/>
      <c r="AA17" s="118"/>
      <c r="AB17" s="87"/>
      <c r="AC17" s="87"/>
      <c r="AD17" s="87"/>
      <c r="AE17" s="87"/>
      <c r="AF17" s="87"/>
      <c r="AG17" s="87"/>
      <c r="AH17" s="87"/>
      <c r="AI17" s="87"/>
      <c r="AJ17" s="87"/>
      <c r="AK17" s="87"/>
    </row>
    <row r="18" customFormat="false" ht="12.75" hidden="false" customHeight="true" outlineLevel="0" collapsed="false">
      <c r="E18" s="218"/>
      <c r="I18" s="223"/>
      <c r="J18" s="223"/>
      <c r="K18" s="209" t="s">
        <v>381</v>
      </c>
      <c r="L18" s="87"/>
      <c r="M18" s="87"/>
      <c r="N18" s="87"/>
      <c r="O18" s="87"/>
      <c r="P18" s="87"/>
      <c r="Q18" s="72"/>
      <c r="R18" s="118"/>
      <c r="S18" s="215"/>
      <c r="T18" s="215"/>
      <c r="U18" s="87"/>
      <c r="V18" s="204" t="s">
        <v>382</v>
      </c>
      <c r="W18" s="87" t="n">
        <f aca="false">W16+W17</f>
        <v>0</v>
      </c>
      <c r="X18" s="87" t="n">
        <f aca="false">X16+X17</f>
        <v>0</v>
      </c>
      <c r="Y18" s="87" t="n">
        <f aca="false">Y16+Y17</f>
        <v>0</v>
      </c>
      <c r="Z18" s="87"/>
      <c r="AA18" s="118"/>
      <c r="AB18" s="87"/>
      <c r="AC18" s="87"/>
      <c r="AD18" s="87"/>
      <c r="AE18" s="87"/>
      <c r="AF18" s="87"/>
      <c r="AG18" s="87"/>
      <c r="AH18" s="87"/>
      <c r="AI18" s="87"/>
      <c r="AJ18" s="87"/>
      <c r="AK18" s="87"/>
    </row>
    <row r="19" customFormat="false" ht="12.75" hidden="false" customHeight="true" outlineLevel="0" collapsed="false">
      <c r="A19" s="142" t="s">
        <v>186</v>
      </c>
      <c r="E19" s="230" t="n">
        <f aca="false">SUM(E9:E16)</f>
        <v>0</v>
      </c>
      <c r="I19" s="87"/>
      <c r="J19" s="87"/>
      <c r="K19" s="204" t="s">
        <v>353</v>
      </c>
      <c r="L19" s="150" t="n">
        <v>0</v>
      </c>
      <c r="M19" s="150" t="n">
        <v>0</v>
      </c>
      <c r="N19" s="150" t="n">
        <v>0</v>
      </c>
      <c r="O19" s="150" t="n">
        <v>0</v>
      </c>
      <c r="P19" s="150" t="n">
        <v>0</v>
      </c>
      <c r="Q19" s="150" t="n">
        <v>0</v>
      </c>
      <c r="R19" s="214" t="n">
        <f aca="false">SUM(L19:Q19)</f>
        <v>0</v>
      </c>
      <c r="S19" s="215" t="n">
        <f aca="false">IF(R19&gt;=0,R19/1000000,0)</f>
        <v>0</v>
      </c>
      <c r="T19" s="215" t="n">
        <f aca="false">IF(R19&gt;=0,0,R19/1000000)</f>
        <v>0</v>
      </c>
      <c r="U19" s="87"/>
      <c r="V19" s="204"/>
      <c r="W19" s="87"/>
      <c r="X19" s="87"/>
      <c r="Y19" s="87"/>
      <c r="Z19" s="87"/>
      <c r="AA19" s="118"/>
      <c r="AB19" s="87"/>
      <c r="AC19" s="87"/>
      <c r="AD19" s="87"/>
      <c r="AE19" s="87"/>
      <c r="AF19" s="87"/>
      <c r="AG19" s="87"/>
      <c r="AH19" s="87"/>
      <c r="AI19" s="150"/>
      <c r="AJ19" s="87"/>
      <c r="AK19" s="87"/>
    </row>
    <row r="20" customFormat="false" ht="12.75" hidden="false" customHeight="true" outlineLevel="0" collapsed="false">
      <c r="I20" s="87"/>
      <c r="J20" s="87"/>
      <c r="K20" s="204" t="s">
        <v>355</v>
      </c>
      <c r="L20" s="150" t="n">
        <v>0</v>
      </c>
      <c r="M20" s="150" t="n">
        <v>0</v>
      </c>
      <c r="N20" s="150" t="n">
        <v>0</v>
      </c>
      <c r="O20" s="150" t="n">
        <v>0</v>
      </c>
      <c r="P20" s="150" t="n">
        <v>0</v>
      </c>
      <c r="Q20" s="150" t="n">
        <v>0</v>
      </c>
      <c r="R20" s="214" t="n">
        <f aca="false">SUM(L20:Q20)</f>
        <v>0</v>
      </c>
      <c r="S20" s="215" t="n">
        <f aca="false">IF(R20&gt;=0,R20/1000000,0)</f>
        <v>0</v>
      </c>
      <c r="T20" s="215" t="n">
        <f aca="false">IF(R20&gt;=0,0,R20/1000000)</f>
        <v>0</v>
      </c>
      <c r="U20" s="87"/>
      <c r="V20" s="204" t="s">
        <v>383</v>
      </c>
      <c r="W20" s="87"/>
      <c r="X20" s="87"/>
      <c r="Y20" s="87"/>
      <c r="Z20" s="87" t="n">
        <f aca="false">SUM(E19)</f>
        <v>0</v>
      </c>
      <c r="AA20" s="118"/>
      <c r="AB20" s="87"/>
      <c r="AC20" s="87"/>
      <c r="AD20" s="87"/>
      <c r="AE20" s="87"/>
      <c r="AF20" s="87"/>
      <c r="AG20" s="87"/>
      <c r="AH20" s="87"/>
      <c r="AI20" s="150"/>
      <c r="AJ20" s="87"/>
      <c r="AK20" s="87"/>
    </row>
    <row r="21" customFormat="false" ht="12.75" hidden="false" customHeight="true" outlineLevel="0" collapsed="false">
      <c r="A21" s="205" t="s">
        <v>384</v>
      </c>
      <c r="I21" s="87"/>
      <c r="J21" s="87"/>
      <c r="K21" s="204" t="s">
        <v>359</v>
      </c>
      <c r="L21" s="150" t="n">
        <v>0</v>
      </c>
      <c r="M21" s="150" t="n">
        <v>0</v>
      </c>
      <c r="N21" s="150" t="n">
        <v>0</v>
      </c>
      <c r="O21" s="150" t="n">
        <v>0</v>
      </c>
      <c r="P21" s="150" t="n">
        <v>0</v>
      </c>
      <c r="Q21" s="150" t="n">
        <v>0</v>
      </c>
      <c r="R21" s="214" t="n">
        <f aca="false">SUM(L21:Q21)</f>
        <v>0</v>
      </c>
      <c r="S21" s="215" t="n">
        <f aca="false">IF(R21&gt;=0,R21/1000000,0)</f>
        <v>0</v>
      </c>
      <c r="T21" s="215" t="n">
        <f aca="false">IF(R21&gt;=0,0,R21/1000000)</f>
        <v>0</v>
      </c>
      <c r="U21" s="72"/>
      <c r="V21" s="231"/>
      <c r="W21" s="232"/>
      <c r="X21" s="232"/>
      <c r="Y21" s="232"/>
      <c r="Z21" s="232"/>
      <c r="AA21" s="233"/>
      <c r="AB21" s="72"/>
      <c r="AC21" s="72"/>
      <c r="AD21" s="72"/>
      <c r="AE21" s="72"/>
      <c r="AF21" s="72"/>
      <c r="AG21" s="72"/>
      <c r="AH21" s="72"/>
      <c r="AI21" s="9"/>
      <c r="AJ21" s="87"/>
      <c r="AK21" s="87"/>
    </row>
    <row r="22" customFormat="false" ht="12.75" hidden="false" customHeight="true" outlineLevel="0" collapsed="false">
      <c r="A22" s="140" t="s">
        <v>385</v>
      </c>
      <c r="E22" s="234" t="n">
        <v>0</v>
      </c>
      <c r="F22" s="8" t="s">
        <v>351</v>
      </c>
      <c r="G22" s="87"/>
      <c r="I22" s="87"/>
      <c r="J22" s="87"/>
      <c r="K22" s="204" t="s">
        <v>363</v>
      </c>
      <c r="L22" s="150" t="n">
        <v>0</v>
      </c>
      <c r="M22" s="150" t="n">
        <v>0</v>
      </c>
      <c r="N22" s="150" t="n">
        <v>0</v>
      </c>
      <c r="O22" s="150" t="n">
        <v>0</v>
      </c>
      <c r="P22" s="150" t="n">
        <v>0</v>
      </c>
      <c r="Q22" s="150" t="n">
        <v>0</v>
      </c>
      <c r="R22" s="214" t="n">
        <f aca="false">SUM(L22:Q22)</f>
        <v>0</v>
      </c>
      <c r="S22" s="215" t="n">
        <f aca="false">IF(R22&gt;=0,R22/1000000,0)</f>
        <v>0</v>
      </c>
      <c r="T22" s="215" t="n">
        <f aca="false">IF(R22&gt;=0,0,R22/1000000)</f>
        <v>0</v>
      </c>
      <c r="U22" s="87"/>
      <c r="V22" s="87"/>
      <c r="W22" s="87"/>
      <c r="X22" s="87"/>
      <c r="Y22" s="87"/>
      <c r="Z22" s="87"/>
      <c r="AA22" s="87"/>
      <c r="AB22" s="87"/>
      <c r="AC22" s="87"/>
      <c r="AD22" s="87"/>
      <c r="AE22" s="87"/>
      <c r="AF22" s="87"/>
      <c r="AG22" s="87"/>
      <c r="AH22" s="87"/>
      <c r="AI22" s="9"/>
      <c r="AJ22" s="87"/>
      <c r="AK22" s="87"/>
    </row>
    <row r="23" customFormat="false" ht="12.75" hidden="false" customHeight="true" outlineLevel="0" collapsed="false">
      <c r="A23" s="140" t="s">
        <v>386</v>
      </c>
      <c r="E23" s="243" t="n">
        <f aca="false">B63</f>
        <v>0</v>
      </c>
      <c r="F23" s="8" t="s">
        <v>351</v>
      </c>
      <c r="G23" s="87"/>
      <c r="I23" s="87"/>
      <c r="J23" s="87"/>
      <c r="K23" s="204"/>
      <c r="L23" s="87"/>
      <c r="M23" s="87"/>
      <c r="N23" s="87"/>
      <c r="O23" s="87"/>
      <c r="P23" s="87"/>
      <c r="Q23" s="87"/>
      <c r="R23" s="118"/>
      <c r="S23" s="217"/>
      <c r="T23" s="217"/>
      <c r="U23" s="87"/>
      <c r="V23" s="87"/>
      <c r="W23" s="87"/>
      <c r="X23" s="87"/>
      <c r="Y23" s="87"/>
      <c r="Z23" s="87"/>
      <c r="AA23" s="87"/>
      <c r="AB23" s="87"/>
      <c r="AC23" s="87"/>
      <c r="AD23" s="87"/>
      <c r="AE23" s="87"/>
      <c r="AF23" s="87"/>
      <c r="AG23" s="87"/>
      <c r="AH23" s="87"/>
      <c r="AI23" s="9"/>
      <c r="AJ23" s="87"/>
      <c r="AK23" s="87"/>
    </row>
    <row r="24" customFormat="false" ht="12.75" hidden="false" customHeight="true" outlineLevel="0" collapsed="false">
      <c r="A24" s="140" t="s">
        <v>387</v>
      </c>
      <c r="E24" s="438" t="n">
        <f aca="false">E22+E23</f>
        <v>0</v>
      </c>
      <c r="F24" s="140" t="s">
        <v>368</v>
      </c>
      <c r="I24" s="87"/>
      <c r="J24" s="87"/>
      <c r="K24" s="204" t="s">
        <v>370</v>
      </c>
      <c r="L24" s="219" t="n">
        <f aca="false">SUM(L19:L23)/1000000</f>
        <v>0</v>
      </c>
      <c r="M24" s="219" t="n">
        <f aca="false">SUM(M19:M23)/1000000</f>
        <v>0</v>
      </c>
      <c r="N24" s="219" t="n">
        <f aca="false">SUM(N19:N23)/1000000</f>
        <v>0</v>
      </c>
      <c r="O24" s="219" t="n">
        <f aca="false">SUM(O19:O23)/1000000</f>
        <v>0</v>
      </c>
      <c r="P24" s="219" t="n">
        <f aca="false">SUM(P19:P23)/1000000</f>
        <v>0</v>
      </c>
      <c r="Q24" s="219" t="n">
        <f aca="false">SUM(Q19:Q23)/1000000</f>
        <v>0</v>
      </c>
      <c r="R24" s="220" t="n">
        <f aca="false">SUM(R19:R22)/1000000</f>
        <v>0</v>
      </c>
      <c r="S24" s="219" t="n">
        <f aca="false">SUM(S19:S23)</f>
        <v>0</v>
      </c>
      <c r="T24" s="219" t="n">
        <f aca="false">SUM(T19:T23)</f>
        <v>0</v>
      </c>
      <c r="U24" s="72"/>
      <c r="V24" s="72"/>
      <c r="W24" s="72"/>
      <c r="X24" s="72"/>
      <c r="Y24" s="72"/>
      <c r="Z24" s="72"/>
      <c r="AA24" s="72"/>
      <c r="AB24" s="72"/>
      <c r="AC24" s="72"/>
      <c r="AD24" s="72"/>
      <c r="AE24" s="72"/>
      <c r="AF24" s="72"/>
      <c r="AG24" s="72"/>
      <c r="AH24" s="72"/>
      <c r="AI24" s="9"/>
      <c r="AJ24" s="87"/>
      <c r="AK24" s="87"/>
    </row>
    <row r="25" customFormat="false" ht="12.75" hidden="false" customHeight="true" outlineLevel="0" collapsed="false">
      <c r="A25" s="140" t="s">
        <v>388</v>
      </c>
      <c r="E25" s="218" t="n">
        <f aca="false">-M214</f>
        <v>-0</v>
      </c>
      <c r="I25" s="87"/>
      <c r="J25" s="87"/>
      <c r="K25" s="231"/>
      <c r="L25" s="232"/>
      <c r="M25" s="232"/>
      <c r="N25" s="232"/>
      <c r="O25" s="232"/>
      <c r="P25" s="232"/>
      <c r="Q25" s="232"/>
      <c r="R25" s="233"/>
      <c r="S25" s="72"/>
      <c r="T25" s="72"/>
      <c r="U25" s="87"/>
      <c r="V25" s="87"/>
      <c r="W25" s="87"/>
      <c r="X25" s="87"/>
      <c r="Y25" s="87"/>
      <c r="Z25" s="87"/>
      <c r="AA25" s="87"/>
      <c r="AB25" s="87"/>
      <c r="AC25" s="87"/>
      <c r="AD25" s="87"/>
      <c r="AE25" s="87"/>
      <c r="AF25" s="87"/>
      <c r="AG25" s="87"/>
      <c r="AH25" s="87"/>
      <c r="AI25" s="9"/>
      <c r="AJ25" s="87"/>
      <c r="AK25" s="87"/>
    </row>
    <row r="26" customFormat="false" ht="12.75" hidden="false" customHeight="true" outlineLevel="0" collapsed="false">
      <c r="A26" s="142" t="s">
        <v>389</v>
      </c>
      <c r="E26" s="236" t="n">
        <f aca="false">E24+E25</f>
        <v>0</v>
      </c>
      <c r="I26" s="87"/>
      <c r="J26" s="87"/>
      <c r="K26" s="8"/>
      <c r="L26" s="8"/>
      <c r="M26" s="8"/>
      <c r="N26" s="8"/>
      <c r="O26" s="8"/>
      <c r="P26" s="8"/>
      <c r="Q26" s="8"/>
      <c r="R26" s="8"/>
      <c r="S26" s="87"/>
      <c r="T26" s="87"/>
      <c r="U26" s="87"/>
      <c r="V26" s="87"/>
      <c r="W26" s="87"/>
      <c r="X26" s="87"/>
      <c r="Y26" s="87"/>
      <c r="Z26" s="87"/>
      <c r="AA26" s="87"/>
      <c r="AB26" s="87"/>
      <c r="AC26" s="87"/>
      <c r="AD26" s="87"/>
      <c r="AE26" s="87"/>
      <c r="AF26" s="87"/>
      <c r="AG26" s="87"/>
      <c r="AH26" s="87"/>
      <c r="AI26" s="9"/>
      <c r="AJ26" s="87"/>
      <c r="AK26" s="87"/>
    </row>
    <row r="27" customFormat="false" ht="12.75" hidden="false" customHeight="true" outlineLevel="0" collapsed="false">
      <c r="G27" s="87"/>
      <c r="I27" s="87"/>
      <c r="J27" s="87"/>
      <c r="K27" s="237"/>
      <c r="L27" s="196"/>
      <c r="M27" s="196"/>
      <c r="N27" s="196"/>
      <c r="O27" s="196"/>
      <c r="P27" s="196"/>
      <c r="Q27" s="238"/>
      <c r="R27" s="239"/>
      <c r="S27" s="87"/>
      <c r="T27" s="87"/>
      <c r="U27" s="87"/>
      <c r="V27" s="87"/>
      <c r="W27" s="87"/>
      <c r="X27" s="87"/>
      <c r="Y27" s="87"/>
      <c r="Z27" s="87"/>
      <c r="AA27" s="87"/>
      <c r="AB27" s="87"/>
      <c r="AC27" s="87"/>
      <c r="AD27" s="87"/>
      <c r="AE27" s="87"/>
      <c r="AF27" s="87"/>
      <c r="AG27" s="87"/>
      <c r="AH27" s="87"/>
      <c r="AI27" s="87"/>
      <c r="AJ27" s="87"/>
      <c r="AK27" s="87"/>
    </row>
    <row r="28" customFormat="false" ht="12.75" hidden="false" customHeight="true" outlineLevel="0" collapsed="false">
      <c r="A28" s="205" t="s">
        <v>390</v>
      </c>
      <c r="E28" s="87"/>
      <c r="I28" s="87"/>
      <c r="J28" s="87"/>
      <c r="K28" s="240" t="s">
        <v>391</v>
      </c>
      <c r="L28" s="240"/>
      <c r="M28" s="241" t="s">
        <v>392</v>
      </c>
      <c r="N28" s="241" t="s">
        <v>393</v>
      </c>
      <c r="O28" s="87"/>
      <c r="P28" s="87"/>
      <c r="Q28" s="87"/>
      <c r="R28" s="118"/>
      <c r="S28" s="87"/>
      <c r="T28" s="87"/>
      <c r="U28" s="87"/>
      <c r="V28" s="87"/>
      <c r="W28" s="87"/>
      <c r="X28" s="87"/>
      <c r="Y28" s="87"/>
      <c r="Z28" s="87"/>
      <c r="AA28" s="87"/>
      <c r="AB28" s="87"/>
      <c r="AC28" s="87"/>
      <c r="AD28" s="87"/>
      <c r="AE28" s="87"/>
      <c r="AF28" s="87"/>
      <c r="AG28" s="87"/>
      <c r="AH28" s="87"/>
      <c r="AI28" s="87"/>
      <c r="AJ28" s="87"/>
      <c r="AK28" s="87"/>
    </row>
    <row r="29" customFormat="false" ht="12.75" hidden="false" customHeight="true" outlineLevel="0" collapsed="false">
      <c r="A29" s="140" t="s">
        <v>394</v>
      </c>
      <c r="E29" s="234" t="n">
        <v>0</v>
      </c>
      <c r="F29" s="140" t="s">
        <v>395</v>
      </c>
      <c r="I29" s="87"/>
      <c r="J29" s="87"/>
      <c r="K29" s="204" t="s">
        <v>381</v>
      </c>
      <c r="L29" s="87"/>
      <c r="M29" s="87"/>
      <c r="N29" s="87"/>
      <c r="O29" s="87"/>
      <c r="P29" s="87"/>
      <c r="Q29" s="72"/>
      <c r="R29" s="242"/>
      <c r="S29" s="87"/>
      <c r="T29" s="87"/>
      <c r="U29" s="87"/>
      <c r="V29" s="87"/>
      <c r="W29" s="87"/>
      <c r="X29" s="87"/>
      <c r="Y29" s="87"/>
      <c r="Z29" s="87"/>
      <c r="AA29" s="87"/>
      <c r="AB29" s="87"/>
      <c r="AC29" s="87"/>
      <c r="AD29" s="87"/>
      <c r="AE29" s="87"/>
      <c r="AF29" s="87"/>
      <c r="AG29" s="87"/>
      <c r="AH29" s="87"/>
      <c r="AI29" s="87"/>
      <c r="AJ29" s="87"/>
      <c r="AK29" s="87"/>
    </row>
    <row r="30" customFormat="false" ht="12.75" hidden="false" customHeight="true" outlineLevel="0" collapsed="false">
      <c r="A30" s="140" t="s">
        <v>396</v>
      </c>
      <c r="E30" s="243" t="n">
        <f aca="false">B61</f>
        <v>0</v>
      </c>
      <c r="F30" s="140" t="s">
        <v>397</v>
      </c>
      <c r="I30" s="87"/>
      <c r="J30" s="87"/>
      <c r="K30" s="204" t="s">
        <v>398</v>
      </c>
      <c r="L30" s="87"/>
      <c r="M30" s="150" t="n">
        <v>0</v>
      </c>
      <c r="N30" s="150"/>
      <c r="O30" s="87" t="s">
        <v>395</v>
      </c>
      <c r="P30" s="87"/>
      <c r="Q30" s="87"/>
      <c r="R30" s="118"/>
      <c r="S30" s="87"/>
      <c r="T30" s="87"/>
      <c r="U30" s="87"/>
      <c r="V30" s="87"/>
      <c r="W30" s="87"/>
      <c r="X30" s="87"/>
      <c r="Y30" s="87"/>
      <c r="Z30" s="87"/>
      <c r="AA30" s="87"/>
      <c r="AB30" s="87"/>
      <c r="AC30" s="87"/>
      <c r="AD30" s="87"/>
      <c r="AE30" s="87"/>
      <c r="AF30" s="87"/>
      <c r="AG30" s="87"/>
      <c r="AH30" s="87"/>
      <c r="AI30" s="87"/>
      <c r="AJ30" s="87"/>
      <c r="AK30" s="87"/>
    </row>
    <row r="31" customFormat="false" ht="12.75" hidden="false" customHeight="true" outlineLevel="0" collapsed="false">
      <c r="A31" s="140" t="s">
        <v>399</v>
      </c>
      <c r="E31" s="218" t="n">
        <f aca="false">B102</f>
        <v>0</v>
      </c>
      <c r="F31" s="140" t="s">
        <v>397</v>
      </c>
      <c r="I31" s="87"/>
      <c r="J31" s="87"/>
      <c r="K31" s="204" t="s">
        <v>400</v>
      </c>
      <c r="L31" s="87"/>
      <c r="M31" s="150" t="n">
        <v>0</v>
      </c>
      <c r="N31" s="9" t="n">
        <f aca="false">M31</f>
        <v>0</v>
      </c>
      <c r="O31" s="87" t="s">
        <v>395</v>
      </c>
      <c r="P31" s="87"/>
      <c r="Q31" s="87"/>
      <c r="R31" s="118"/>
      <c r="S31" s="87"/>
      <c r="T31" s="87"/>
      <c r="U31" s="87"/>
      <c r="V31" s="87"/>
      <c r="W31" s="87"/>
      <c r="X31" s="87"/>
      <c r="Y31" s="87"/>
      <c r="Z31" s="87"/>
      <c r="AA31" s="87"/>
      <c r="AB31" s="87"/>
      <c r="AC31" s="87"/>
      <c r="AD31" s="87"/>
      <c r="AE31" s="87"/>
      <c r="AF31" s="87"/>
      <c r="AG31" s="87"/>
      <c r="AH31" s="87"/>
      <c r="AI31" s="72"/>
      <c r="AJ31" s="87"/>
      <c r="AK31" s="87"/>
    </row>
    <row r="32" customFormat="false" ht="12.75" hidden="false" customHeight="true" outlineLevel="0" collapsed="false">
      <c r="A32" s="140" t="s">
        <v>401</v>
      </c>
      <c r="E32" s="243" t="n">
        <f aca="false">B118</f>
        <v>0</v>
      </c>
      <c r="F32" s="140" t="s">
        <v>397</v>
      </c>
      <c r="K32" s="204" t="s">
        <v>402</v>
      </c>
      <c r="L32" s="87"/>
      <c r="M32" s="150" t="n">
        <v>0</v>
      </c>
      <c r="N32" s="9"/>
      <c r="O32" s="87" t="s">
        <v>395</v>
      </c>
      <c r="P32" s="87"/>
      <c r="Q32" s="87"/>
      <c r="R32" s="118"/>
      <c r="AI32" s="8"/>
    </row>
    <row r="33" customFormat="false" ht="12.75" hidden="false" customHeight="true" outlineLevel="0" collapsed="false">
      <c r="A33" s="140" t="s">
        <v>495</v>
      </c>
      <c r="E33" s="218" t="n">
        <f aca="false">+B67</f>
        <v>0</v>
      </c>
      <c r="F33" s="140" t="s">
        <v>397</v>
      </c>
      <c r="K33" s="204"/>
      <c r="L33" s="72"/>
      <c r="M33" s="9"/>
      <c r="N33" s="9"/>
      <c r="O33" s="87"/>
      <c r="P33" s="87"/>
      <c r="Q33" s="87"/>
      <c r="R33" s="118"/>
    </row>
    <row r="34" customFormat="false" ht="12.75" hidden="false" customHeight="true" outlineLevel="0" collapsed="false">
      <c r="A34" s="140" t="s">
        <v>404</v>
      </c>
      <c r="E34" s="218" t="n">
        <f aca="false">SUM(G34:G35)</f>
        <v>0</v>
      </c>
      <c r="F34" s="140" t="s">
        <v>397</v>
      </c>
      <c r="G34" s="244" t="n">
        <f aca="false">-B69</f>
        <v>-0</v>
      </c>
      <c r="H34" s="140" t="s">
        <v>405</v>
      </c>
      <c r="K34" s="204" t="s">
        <v>406</v>
      </c>
      <c r="L34" s="87"/>
      <c r="M34" s="9" t="n">
        <f aca="false">B76</f>
        <v>0</v>
      </c>
      <c r="N34" s="9" t="n">
        <f aca="false">B63</f>
        <v>0</v>
      </c>
      <c r="O34" s="87" t="s">
        <v>407</v>
      </c>
      <c r="P34" s="87"/>
      <c r="Q34" s="87"/>
      <c r="R34" s="118"/>
    </row>
    <row r="35" customFormat="false" ht="12.75" hidden="false" customHeight="true" outlineLevel="0" collapsed="false">
      <c r="A35" s="140" t="s">
        <v>408</v>
      </c>
      <c r="E35" s="218" t="n">
        <f aca="false">F238</f>
        <v>0</v>
      </c>
      <c r="F35" s="140" t="s">
        <v>397</v>
      </c>
      <c r="G35" s="245" t="n">
        <f aca="false">SUM(B58+B59)*-1</f>
        <v>-0</v>
      </c>
      <c r="H35" s="140" t="s">
        <v>409</v>
      </c>
      <c r="K35" s="204"/>
      <c r="L35" s="87"/>
      <c r="M35" s="9"/>
      <c r="N35" s="9"/>
      <c r="O35" s="87"/>
      <c r="P35" s="87"/>
      <c r="Q35" s="87"/>
      <c r="R35" s="118"/>
    </row>
    <row r="36" customFormat="false" ht="12.75" hidden="false" customHeight="true" outlineLevel="0" collapsed="false">
      <c r="A36" s="142" t="s">
        <v>410</v>
      </c>
      <c r="E36" s="230" t="n">
        <f aca="false">SUM(E29:E35)</f>
        <v>0</v>
      </c>
      <c r="K36" s="204" t="s">
        <v>268</v>
      </c>
      <c r="L36" s="72"/>
      <c r="M36" s="9" t="n">
        <f aca="false">SUM(M30:M34)</f>
        <v>0</v>
      </c>
      <c r="N36" s="9" t="n">
        <f aca="false">SUM(N30:N34)</f>
        <v>0</v>
      </c>
      <c r="O36" s="87"/>
      <c r="P36" s="87"/>
      <c r="Q36" s="87"/>
      <c r="R36" s="118"/>
    </row>
    <row r="37" customFormat="false" ht="12.75" hidden="false" customHeight="true" outlineLevel="0" collapsed="false">
      <c r="K37" s="246"/>
      <c r="L37" s="72"/>
      <c r="M37" s="72"/>
      <c r="N37" s="72"/>
      <c r="O37" s="87"/>
      <c r="P37" s="87"/>
      <c r="Q37" s="87"/>
      <c r="R37" s="118"/>
    </row>
    <row r="38" customFormat="false" ht="12.75" hidden="false" customHeight="true" outlineLevel="0" collapsed="false">
      <c r="A38" s="205" t="s">
        <v>411</v>
      </c>
      <c r="C38" s="150"/>
      <c r="E38" s="230" t="n">
        <f aca="false">+E36+E26+E19</f>
        <v>0</v>
      </c>
      <c r="K38" s="204"/>
      <c r="L38" s="247" t="s">
        <v>412</v>
      </c>
      <c r="M38" s="64" t="n">
        <f aca="false">M36-E38</f>
        <v>0</v>
      </c>
      <c r="N38" s="64" t="n">
        <f aca="false">+N36-E26</f>
        <v>0</v>
      </c>
      <c r="O38" s="87"/>
      <c r="P38" s="87"/>
      <c r="Q38" s="87"/>
      <c r="R38" s="118"/>
      <c r="AN38" s="8"/>
      <c r="AO38" s="8"/>
      <c r="AP38" s="8"/>
      <c r="AQ38" s="8"/>
      <c r="AR38" s="8"/>
      <c r="AS38" s="8"/>
    </row>
    <row r="39" customFormat="false" ht="12.75" hidden="false" customHeight="true" outlineLevel="0" collapsed="false">
      <c r="K39" s="248"/>
      <c r="L39" s="249"/>
      <c r="M39" s="249"/>
      <c r="N39" s="250"/>
      <c r="O39" s="249"/>
      <c r="P39" s="249"/>
      <c r="Q39" s="249"/>
      <c r="R39" s="251"/>
      <c r="AJ39" s="8"/>
      <c r="AK39" s="8"/>
      <c r="AN39" s="8"/>
      <c r="AO39" s="8"/>
      <c r="AP39" s="8"/>
      <c r="AQ39" s="8"/>
      <c r="AR39" s="8"/>
      <c r="AS39" s="8"/>
    </row>
    <row r="40" customFormat="false" ht="12.75" hidden="false" customHeight="true" outlineLevel="0" collapsed="false">
      <c r="K40" s="87"/>
      <c r="L40" s="87"/>
      <c r="M40" s="87"/>
      <c r="N40" s="87"/>
      <c r="O40" s="87"/>
      <c r="P40" s="87"/>
      <c r="AJ40" s="8"/>
      <c r="AK40" s="8"/>
      <c r="AN40" s="8"/>
      <c r="AO40" s="8"/>
      <c r="AP40" s="8"/>
      <c r="AQ40" s="8"/>
      <c r="AR40" s="8"/>
      <c r="AS40" s="8"/>
    </row>
    <row r="41" customFormat="false" ht="12.75" hidden="false" customHeight="true" outlineLevel="0" collapsed="false">
      <c r="A41" s="252" t="s">
        <v>413</v>
      </c>
      <c r="B41" s="252"/>
      <c r="I41" s="0"/>
      <c r="L41" s="10"/>
      <c r="M41" s="10"/>
      <c r="N41" s="8"/>
      <c r="O41" s="8"/>
      <c r="P41" s="8"/>
      <c r="X41" s="87"/>
      <c r="Y41" s="253"/>
      <c r="AJ41" s="8"/>
      <c r="AK41" s="8"/>
      <c r="AN41" s="8"/>
      <c r="AO41" s="8"/>
      <c r="AP41" s="8"/>
      <c r="AQ41" s="8"/>
      <c r="AR41" s="8"/>
      <c r="AS41" s="8"/>
    </row>
    <row r="42" customFormat="false" ht="12.75" hidden="false" customHeight="true" outlineLevel="0" collapsed="false">
      <c r="B42" s="8"/>
      <c r="AI42" s="254" t="s">
        <v>246</v>
      </c>
      <c r="AJ42" s="254"/>
      <c r="AK42" s="8"/>
      <c r="AN42" s="8"/>
      <c r="AO42" s="8"/>
      <c r="AP42" s="8"/>
      <c r="AQ42" s="8"/>
      <c r="AR42" s="8"/>
      <c r="AS42" s="8"/>
    </row>
    <row r="43" customFormat="false" ht="12.75" hidden="false" customHeight="true" outlineLevel="0" collapsed="false">
      <c r="A43" s="255"/>
      <c r="B43" s="256" t="s">
        <v>414</v>
      </c>
      <c r="C43" s="257" t="n">
        <f aca="false">SUM(C47:C71)-C61-C68-C69</f>
        <v>0</v>
      </c>
      <c r="D43" s="257" t="n">
        <f aca="false">SUM(D47:D71)-D61-D68-D69</f>
        <v>0</v>
      </c>
      <c r="E43" s="257" t="n">
        <f aca="false">SUM(E47:E71)-G61-G68-G69</f>
        <v>0</v>
      </c>
      <c r="F43" s="257" t="n">
        <f aca="false">SUM(F47:F71)-F61-F68-F69</f>
        <v>0</v>
      </c>
      <c r="G43" s="257" t="n">
        <f aca="false">SUM(G47:G71)-I61-I68-I69</f>
        <v>0</v>
      </c>
      <c r="H43" s="257" t="n">
        <f aca="false">SUM(H47:H71)-L61-L68-L69</f>
        <v>0</v>
      </c>
      <c r="I43" s="257" t="n">
        <f aca="false">SUM(I47:I71)-M61-M68-M69</f>
        <v>0</v>
      </c>
      <c r="J43" s="257" t="n">
        <f aca="false">SUM(J47:J71)-N61-N68-N69</f>
        <v>0</v>
      </c>
      <c r="K43" s="257" t="n">
        <f aca="false">SUM(K47:K71)-O61-O68-O69</f>
        <v>0</v>
      </c>
      <c r="L43" s="257" t="n">
        <f aca="false">SUM(L47:L71)-P61-P68-P69</f>
        <v>0</v>
      </c>
      <c r="M43" s="257" t="n">
        <f aca="false">SUM(M47:M71)-Q61-Q68-Q69</f>
        <v>0</v>
      </c>
      <c r="N43" s="257" t="n">
        <f aca="false">SUM(N47:N71)-R61-R68-R69</f>
        <v>0</v>
      </c>
      <c r="O43" s="257" t="n">
        <f aca="false">SUM(O47:O71)-S61-S68-S69</f>
        <v>0</v>
      </c>
      <c r="P43" s="257" t="n">
        <f aca="false">SUM(P47:P71)-T61-T68-T69</f>
        <v>0</v>
      </c>
      <c r="Q43" s="257" t="n">
        <f aca="false">SUM(Q47:Q71)-Q61-Q68-Q69</f>
        <v>0</v>
      </c>
      <c r="R43" s="257" t="n">
        <f aca="false">SUM(R47:R71)-R61-R68-R69</f>
        <v>0</v>
      </c>
      <c r="S43" s="257" t="n">
        <f aca="false">SUM(S47:S71)-S61-S68-S69</f>
        <v>0</v>
      </c>
      <c r="T43" s="257" t="n">
        <f aca="false">SUM(T47:T71)-T61-T68-T69</f>
        <v>0</v>
      </c>
      <c r="U43" s="257" t="n">
        <f aca="false">SUM(U47:U71)-U61-U68-U69</f>
        <v>0</v>
      </c>
      <c r="V43" s="257" t="n">
        <f aca="false">SUM(V47:V71)-V61-V68-V69</f>
        <v>0</v>
      </c>
      <c r="W43" s="257" t="n">
        <f aca="false">SUM(W47:W71)-Z61-W68-W69</f>
        <v>0</v>
      </c>
      <c r="X43" s="257" t="n">
        <f aca="false">SUM(X47:X71)-X61-X68-X69</f>
        <v>0</v>
      </c>
      <c r="Y43" s="257" t="n">
        <f aca="false">SUM(Y47:Y71)-Y61-Y68-Y69</f>
        <v>0</v>
      </c>
      <c r="Z43" s="257" t="n">
        <f aca="false">SUM(Z47:Z71)-AB61-AB68-AB69</f>
        <v>0</v>
      </c>
      <c r="AA43" s="257" t="n">
        <f aca="false">SUM(AA47:AA71)-AC61-AC68-AC69</f>
        <v>0</v>
      </c>
      <c r="AB43" s="257" t="n">
        <f aca="false">SUM(AB47:AB71)-AB61-AB68-AB69</f>
        <v>0</v>
      </c>
      <c r="AC43" s="257" t="n">
        <f aca="false">SUM(AC47:AC71)-AC62-AC68-AC69</f>
        <v>0</v>
      </c>
      <c r="AD43" s="257" t="n">
        <f aca="false">SUM(AD47:AD71)-AD62-AD68-AD69</f>
        <v>0</v>
      </c>
      <c r="AE43" s="257" t="n">
        <f aca="false">SUM(AE47:AE71)-AE61-AE68-AE69</f>
        <v>0</v>
      </c>
      <c r="AF43" s="257" t="n">
        <f aca="false">SUM(AF47:AF71)-AF61-AF68-AF69</f>
        <v>0</v>
      </c>
      <c r="AG43" s="257" t="n">
        <f aca="false">SUM(AG47:AG71)-AG61-AG68-AG69</f>
        <v>0</v>
      </c>
      <c r="AH43" s="8"/>
      <c r="AI43" s="258" t="s">
        <v>415</v>
      </c>
      <c r="AJ43" s="259" t="s">
        <v>416</v>
      </c>
      <c r="AK43" s="8"/>
      <c r="AL43" s="22"/>
      <c r="AN43" s="8"/>
      <c r="AO43" s="8"/>
      <c r="AP43" s="8"/>
      <c r="AQ43" s="8"/>
      <c r="AR43" s="8"/>
      <c r="AS43" s="8"/>
    </row>
    <row r="44" customFormat="false" ht="12.75" hidden="false" customHeight="true" outlineLevel="0" collapsed="false">
      <c r="A44" s="260" t="s">
        <v>417</v>
      </c>
      <c r="B44" s="261" t="n">
        <f aca="false">B4</f>
        <v>36982</v>
      </c>
      <c r="C44" s="262" t="n">
        <f aca="false">B44</f>
        <v>36982</v>
      </c>
      <c r="D44" s="262" t="n">
        <f aca="false">C44+1</f>
        <v>36983</v>
      </c>
      <c r="E44" s="262" t="n">
        <f aca="false">D44+1</f>
        <v>36984</v>
      </c>
      <c r="F44" s="262" t="n">
        <f aca="false">E44+1</f>
        <v>36985</v>
      </c>
      <c r="G44" s="262" t="n">
        <f aca="false">F44+1</f>
        <v>36986</v>
      </c>
      <c r="H44" s="262" t="n">
        <f aca="false">G44+1</f>
        <v>36987</v>
      </c>
      <c r="I44" s="262" t="n">
        <f aca="false">H44+1</f>
        <v>36988</v>
      </c>
      <c r="J44" s="262" t="n">
        <f aca="false">I44+1</f>
        <v>36989</v>
      </c>
      <c r="K44" s="262" t="n">
        <f aca="false">J44+1</f>
        <v>36990</v>
      </c>
      <c r="L44" s="262" t="n">
        <f aca="false">K44+1</f>
        <v>36991</v>
      </c>
      <c r="M44" s="262" t="n">
        <f aca="false">L44+1</f>
        <v>36992</v>
      </c>
      <c r="N44" s="262" t="n">
        <f aca="false">M44+1</f>
        <v>36993</v>
      </c>
      <c r="O44" s="262" t="n">
        <f aca="false">N44+1</f>
        <v>36994</v>
      </c>
      <c r="P44" s="262" t="n">
        <f aca="false">O44+1</f>
        <v>36995</v>
      </c>
      <c r="Q44" s="262" t="n">
        <f aca="false">P44+1</f>
        <v>36996</v>
      </c>
      <c r="R44" s="262" t="n">
        <f aca="false">Q44+1</f>
        <v>36997</v>
      </c>
      <c r="S44" s="262" t="n">
        <f aca="false">R44+1</f>
        <v>36998</v>
      </c>
      <c r="T44" s="262" t="n">
        <f aca="false">S44+1</f>
        <v>36999</v>
      </c>
      <c r="U44" s="262" t="n">
        <f aca="false">T44+1</f>
        <v>37000</v>
      </c>
      <c r="V44" s="262" t="n">
        <f aca="false">U44+1</f>
        <v>37001</v>
      </c>
      <c r="W44" s="262" t="n">
        <f aca="false">V44+1</f>
        <v>37002</v>
      </c>
      <c r="X44" s="262" t="n">
        <f aca="false">W44+1</f>
        <v>37003</v>
      </c>
      <c r="Y44" s="262" t="n">
        <f aca="false">X44+1</f>
        <v>37004</v>
      </c>
      <c r="Z44" s="262" t="n">
        <f aca="false">Y44+1</f>
        <v>37005</v>
      </c>
      <c r="AA44" s="262" t="n">
        <f aca="false">Z44+1</f>
        <v>37006</v>
      </c>
      <c r="AB44" s="262" t="n">
        <f aca="false">AA44+1</f>
        <v>37007</v>
      </c>
      <c r="AC44" s="262" t="n">
        <f aca="false">AB44+1</f>
        <v>37008</v>
      </c>
      <c r="AD44" s="262" t="n">
        <f aca="false">AC44+1</f>
        <v>37009</v>
      </c>
      <c r="AE44" s="262" t="n">
        <f aca="false">AD44+1</f>
        <v>37010</v>
      </c>
      <c r="AF44" s="262" t="n">
        <f aca="false">AE44+1</f>
        <v>37011</v>
      </c>
      <c r="AG44" s="262" t="n">
        <f aca="false">AF44+1</f>
        <v>37012</v>
      </c>
      <c r="AH44" s="263"/>
      <c r="AI44" s="264" t="n">
        <v>1</v>
      </c>
      <c r="AJ44" s="265" t="s">
        <v>418</v>
      </c>
      <c r="AK44" s="263"/>
      <c r="AL44" s="266"/>
      <c r="AM44" s="263"/>
      <c r="AN44" s="263"/>
      <c r="AO44" s="263"/>
      <c r="AP44" s="263"/>
      <c r="AQ44" s="263"/>
      <c r="AR44" s="263"/>
      <c r="AS44" s="263"/>
      <c r="AT44" s="263"/>
      <c r="AU44" s="263"/>
      <c r="AV44" s="263"/>
      <c r="AW44" s="263"/>
      <c r="AX44" s="263"/>
      <c r="AY44" s="263"/>
      <c r="AZ44" s="263"/>
      <c r="BA44" s="263"/>
      <c r="BB44" s="263"/>
      <c r="BC44" s="263"/>
      <c r="BD44" s="263"/>
      <c r="BE44" s="263"/>
      <c r="BF44" s="263"/>
      <c r="BG44" s="263"/>
      <c r="BH44" s="263"/>
      <c r="BI44" s="263"/>
      <c r="BJ44" s="263"/>
      <c r="BK44" s="263"/>
      <c r="BL44" s="263"/>
      <c r="BM44" s="263"/>
      <c r="BN44" s="263"/>
      <c r="BO44" s="263"/>
      <c r="BP44" s="263"/>
      <c r="BQ44" s="263"/>
      <c r="BR44" s="263"/>
      <c r="BS44" s="263"/>
      <c r="BT44" s="263"/>
      <c r="BU44" s="263"/>
      <c r="BV44" s="263"/>
      <c r="BW44" s="263"/>
      <c r="BX44" s="263"/>
      <c r="BY44" s="263"/>
      <c r="BZ44" s="263"/>
      <c r="CA44" s="263"/>
      <c r="CB44" s="263"/>
      <c r="CC44" s="263"/>
      <c r="CD44" s="263"/>
      <c r="CE44" s="263"/>
      <c r="CF44" s="263"/>
      <c r="CG44" s="263"/>
      <c r="CH44" s="263"/>
      <c r="CI44" s="263"/>
      <c r="CJ44" s="263"/>
      <c r="CK44" s="263"/>
      <c r="CL44" s="263"/>
      <c r="CM44" s="263"/>
      <c r="CN44" s="263"/>
      <c r="CO44" s="263"/>
      <c r="CP44" s="263"/>
      <c r="CQ44" s="263"/>
      <c r="CR44" s="263"/>
      <c r="CS44" s="263"/>
      <c r="CT44" s="263"/>
      <c r="CU44" s="263"/>
      <c r="CV44" s="263"/>
      <c r="CW44" s="263"/>
      <c r="CX44" s="263"/>
      <c r="CY44" s="263"/>
      <c r="CZ44" s="263"/>
      <c r="DA44" s="263"/>
      <c r="DB44" s="263"/>
      <c r="DC44" s="263"/>
      <c r="DD44" s="263"/>
      <c r="DE44" s="263"/>
      <c r="DF44" s="263"/>
      <c r="DG44" s="263"/>
      <c r="DH44" s="263"/>
      <c r="DI44" s="263"/>
      <c r="DJ44" s="263"/>
      <c r="DK44" s="263"/>
      <c r="DL44" s="263"/>
      <c r="DM44" s="263"/>
      <c r="DN44" s="263"/>
      <c r="DO44" s="263"/>
      <c r="DP44" s="263"/>
      <c r="DQ44" s="263"/>
      <c r="DR44" s="263"/>
      <c r="DS44" s="263"/>
      <c r="DT44" s="263"/>
      <c r="DU44" s="263"/>
      <c r="DV44" s="263"/>
      <c r="DW44" s="263"/>
      <c r="DX44" s="263"/>
      <c r="DY44" s="263"/>
      <c r="DZ44" s="263"/>
      <c r="EA44" s="263"/>
      <c r="EB44" s="263"/>
      <c r="EC44" s="263"/>
      <c r="ED44" s="263"/>
      <c r="EE44" s="263"/>
      <c r="EF44" s="263"/>
      <c r="EG44" s="263"/>
      <c r="EH44" s="263"/>
      <c r="EI44" s="263"/>
      <c r="EJ44" s="263"/>
      <c r="EK44" s="263"/>
      <c r="EL44" s="263"/>
      <c r="EM44" s="263"/>
      <c r="EN44" s="263"/>
      <c r="EO44" s="263"/>
      <c r="EP44" s="263"/>
      <c r="EQ44" s="263"/>
      <c r="ER44" s="263"/>
      <c r="ES44" s="263"/>
      <c r="ET44" s="263"/>
      <c r="EU44" s="263"/>
      <c r="EV44" s="263"/>
      <c r="EW44" s="263"/>
      <c r="EX44" s="263"/>
      <c r="EY44" s="263"/>
      <c r="EZ44" s="263"/>
      <c r="FA44" s="263"/>
      <c r="FB44" s="263"/>
      <c r="FC44" s="263"/>
      <c r="FD44" s="263"/>
      <c r="FE44" s="263"/>
      <c r="FF44" s="263"/>
      <c r="FG44" s="263"/>
      <c r="FH44" s="263"/>
      <c r="FI44" s="263"/>
      <c r="FJ44" s="263"/>
      <c r="FK44" s="263"/>
      <c r="FL44" s="263"/>
      <c r="FM44" s="263"/>
      <c r="FN44" s="263"/>
      <c r="FO44" s="263"/>
      <c r="FP44" s="263"/>
      <c r="FQ44" s="263"/>
      <c r="FR44" s="263"/>
      <c r="FS44" s="263"/>
      <c r="FT44" s="263"/>
      <c r="FU44" s="263"/>
      <c r="FV44" s="263"/>
      <c r="FW44" s="263"/>
      <c r="FX44" s="263"/>
      <c r="FY44" s="263"/>
      <c r="FZ44" s="263"/>
      <c r="GA44" s="263"/>
      <c r="GB44" s="263"/>
      <c r="GC44" s="263"/>
      <c r="GD44" s="263"/>
      <c r="GE44" s="263"/>
      <c r="GF44" s="263"/>
      <c r="GG44" s="263"/>
      <c r="GH44" s="263"/>
      <c r="GI44" s="263"/>
      <c r="GJ44" s="263"/>
      <c r="GK44" s="263"/>
      <c r="GL44" s="263"/>
      <c r="GM44" s="263"/>
      <c r="GN44" s="263"/>
      <c r="GO44" s="263"/>
      <c r="GP44" s="263"/>
      <c r="GQ44" s="263"/>
      <c r="GR44" s="263"/>
      <c r="GS44" s="263"/>
      <c r="GT44" s="263"/>
      <c r="GU44" s="263"/>
      <c r="GV44" s="263"/>
      <c r="GW44" s="263"/>
      <c r="GX44" s="263"/>
      <c r="GY44" s="263"/>
      <c r="GZ44" s="263"/>
      <c r="HA44" s="263"/>
      <c r="HB44" s="263"/>
      <c r="HC44" s="263"/>
      <c r="HD44" s="263"/>
      <c r="HE44" s="263"/>
      <c r="HF44" s="263"/>
      <c r="HG44" s="263"/>
      <c r="HH44" s="263"/>
      <c r="HI44" s="263"/>
      <c r="HJ44" s="263"/>
      <c r="HK44" s="263"/>
      <c r="HL44" s="263"/>
      <c r="HM44" s="263"/>
      <c r="HN44" s="263"/>
      <c r="HO44" s="263"/>
      <c r="HP44" s="263"/>
      <c r="HQ44" s="263"/>
      <c r="HR44" s="263"/>
      <c r="HS44" s="263"/>
      <c r="HT44" s="263"/>
      <c r="HU44" s="263"/>
      <c r="HV44" s="263"/>
      <c r="HW44" s="263"/>
      <c r="HX44" s="263"/>
      <c r="HY44" s="263"/>
      <c r="HZ44" s="263"/>
      <c r="IA44" s="263"/>
      <c r="IB44" s="263"/>
      <c r="IC44" s="263"/>
      <c r="ID44" s="263"/>
      <c r="IE44" s="263"/>
      <c r="IF44" s="263"/>
      <c r="IG44" s="263"/>
      <c r="IH44" s="263"/>
      <c r="II44" s="263"/>
      <c r="IJ44" s="263"/>
      <c r="IK44" s="263"/>
      <c r="IL44" s="263"/>
      <c r="IM44" s="263"/>
      <c r="IN44" s="263"/>
      <c r="IO44" s="263"/>
      <c r="IP44" s="263"/>
      <c r="IQ44" s="263"/>
      <c r="IR44" s="263"/>
      <c r="IS44" s="263"/>
      <c r="IT44" s="263"/>
      <c r="IU44" s="263"/>
      <c r="IV44" s="263"/>
      <c r="IW44" s="263"/>
    </row>
    <row r="45" customFormat="false" ht="12.75" hidden="false" customHeight="true" outlineLevel="0" collapsed="false">
      <c r="A45" s="267" t="n">
        <f aca="false">M38</f>
        <v>0</v>
      </c>
      <c r="B45" s="267" t="n">
        <f aca="false">M38</f>
        <v>0</v>
      </c>
      <c r="C45" s="268" t="str">
        <f aca="false">LOOKUP((WEEKDAY(C44,1)),$AI$44:$AI$50,$AJ$44:$AJ$50)</f>
        <v>S</v>
      </c>
      <c r="D45" s="268" t="str">
        <f aca="false">LOOKUP((WEEKDAY(D44,1)),$AI$44:$AI$50,$AJ$44:$AJ$50)</f>
        <v>M</v>
      </c>
      <c r="E45" s="268" t="str">
        <f aca="false">LOOKUP((WEEKDAY(E44,1)),$AI$44:$AI$50,$AJ$44:$AJ$50)</f>
        <v>T</v>
      </c>
      <c r="F45" s="268" t="str">
        <f aca="false">LOOKUP((WEEKDAY(F44,1)),$AI$44:$AI$50,$AJ$44:$AJ$50)</f>
        <v>W</v>
      </c>
      <c r="G45" s="268" t="str">
        <f aca="false">LOOKUP((WEEKDAY(G44,1)),$AI$44:$AI$50,$AJ$44:$AJ$50)</f>
        <v>R</v>
      </c>
      <c r="H45" s="268" t="str">
        <f aca="false">LOOKUP((WEEKDAY(H44,1)),$AI$44:$AI$50,$AJ$44:$AJ$50)</f>
        <v>F</v>
      </c>
      <c r="I45" s="268" t="str">
        <f aca="false">LOOKUP((WEEKDAY(I44,1)),$AI$44:$AI$50,$AJ$44:$AJ$50)</f>
        <v>S</v>
      </c>
      <c r="J45" s="268" t="str">
        <f aca="false">LOOKUP((WEEKDAY(J44,1)),$AI$44:$AI$50,$AJ$44:$AJ$50)</f>
        <v>S</v>
      </c>
      <c r="K45" s="268" t="str">
        <f aca="false">LOOKUP((WEEKDAY(K44,1)),$AI$44:$AI$50,$AJ$44:$AJ$50)</f>
        <v>M</v>
      </c>
      <c r="L45" s="268" t="str">
        <f aca="false">LOOKUP((WEEKDAY(L44,1)),$AI$44:$AI$50,$AJ$44:$AJ$50)</f>
        <v>T</v>
      </c>
      <c r="M45" s="268" t="str">
        <f aca="false">LOOKUP((WEEKDAY(M44,1)),$AI$44:$AI$50,$AJ$44:$AJ$50)</f>
        <v>W</v>
      </c>
      <c r="N45" s="268" t="str">
        <f aca="false">LOOKUP((WEEKDAY(N44,1)),$AI$44:$AI$50,$AJ$44:$AJ$50)</f>
        <v>R</v>
      </c>
      <c r="O45" s="268" t="str">
        <f aca="false">LOOKUP((WEEKDAY(O44,1)),$AI$44:$AI$50,$AJ$44:$AJ$50)</f>
        <v>F</v>
      </c>
      <c r="P45" s="268" t="str">
        <f aca="false">LOOKUP((WEEKDAY(P44,1)),$AI$44:$AI$50,$AJ$44:$AJ$50)</f>
        <v>S</v>
      </c>
      <c r="Q45" s="268" t="str">
        <f aca="false">LOOKUP((WEEKDAY(Q44,1)),$AI$44:$AI$50,$AJ$44:$AJ$50)</f>
        <v>S</v>
      </c>
      <c r="R45" s="268" t="str">
        <f aca="false">LOOKUP((WEEKDAY(R44,1)),$AI$44:$AI$50,$AJ$44:$AJ$50)</f>
        <v>M</v>
      </c>
      <c r="S45" s="268" t="str">
        <f aca="false">LOOKUP((WEEKDAY(S44,1)),$AI$44:$AI$50,$AJ$44:$AJ$50)</f>
        <v>T</v>
      </c>
      <c r="T45" s="268" t="str">
        <f aca="false">LOOKUP((WEEKDAY(T44,1)),$AI$44:$AI$50,$AJ$44:$AJ$50)</f>
        <v>W</v>
      </c>
      <c r="U45" s="268" t="str">
        <f aca="false">LOOKUP((WEEKDAY(U44,1)),$AI$44:$AI$50,$AJ$44:$AJ$50)</f>
        <v>R</v>
      </c>
      <c r="V45" s="268" t="str">
        <f aca="false">LOOKUP((WEEKDAY(V44,1)),$AI$44:$AI$50,$AJ$44:$AJ$50)</f>
        <v>F</v>
      </c>
      <c r="W45" s="268" t="str">
        <f aca="false">LOOKUP((WEEKDAY(W44,1)),$AI$44:$AI$50,$AJ$44:$AJ$50)</f>
        <v>S</v>
      </c>
      <c r="X45" s="268" t="str">
        <f aca="false">LOOKUP((WEEKDAY(X44,1)),$AI$44:$AI$50,$AJ$44:$AJ$50)</f>
        <v>S</v>
      </c>
      <c r="Y45" s="268" t="str">
        <f aca="false">LOOKUP((WEEKDAY(Y44,1)),$AI$44:$AI$50,$AJ$44:$AJ$50)</f>
        <v>M</v>
      </c>
      <c r="Z45" s="268" t="str">
        <f aca="false">LOOKUP((WEEKDAY(Z44,1)),$AI$44:$AI$50,$AJ$44:$AJ$50)</f>
        <v>T</v>
      </c>
      <c r="AA45" s="268" t="str">
        <f aca="false">LOOKUP((WEEKDAY(AA44,1)),$AI$44:$AI$50,$AJ$44:$AJ$50)</f>
        <v>W</v>
      </c>
      <c r="AB45" s="268" t="str">
        <f aca="false">LOOKUP((WEEKDAY(AB44,1)),$AI$44:$AI$50,$AJ$44:$AJ$50)</f>
        <v>R</v>
      </c>
      <c r="AC45" s="268" t="str">
        <f aca="false">LOOKUP((WEEKDAY(AC44,1)),$AI$44:$AI$50,$AJ$44:$AJ$50)</f>
        <v>F</v>
      </c>
      <c r="AD45" s="268" t="str">
        <f aca="false">LOOKUP((WEEKDAY(AD44,1)),$AI$44:$AI$50,$AJ$44:$AJ$50)</f>
        <v>S</v>
      </c>
      <c r="AE45" s="268" t="str">
        <f aca="false">LOOKUP((WEEKDAY(AE44,1)),$AI$44:$AI$50,$AJ$44:$AJ$50)</f>
        <v>S</v>
      </c>
      <c r="AF45" s="268" t="str">
        <f aca="false">LOOKUP((WEEKDAY(AF44,1)),$AI$44:$AI$50,$AJ$44:$AJ$50)</f>
        <v>M</v>
      </c>
      <c r="AG45" s="268" t="str">
        <f aca="false">LOOKUP((WEEKDAY(AG44,1)),$AI$44:$AI$50,$AJ$44:$AJ$50)</f>
        <v>T</v>
      </c>
      <c r="AH45" s="8"/>
      <c r="AI45" s="269" t="n">
        <v>2</v>
      </c>
      <c r="AJ45" s="270" t="s">
        <v>419</v>
      </c>
      <c r="AK45" s="8"/>
      <c r="AL45" s="87"/>
      <c r="AN45" s="8"/>
      <c r="AO45" s="8"/>
      <c r="AP45" s="8"/>
      <c r="AQ45" s="8"/>
      <c r="AR45" s="8"/>
      <c r="AS45" s="8"/>
    </row>
    <row r="46" customFormat="false" ht="12.75" hidden="false" customHeight="true" outlineLevel="0" collapsed="false">
      <c r="A46" s="271"/>
      <c r="B46" s="272" t="s">
        <v>420</v>
      </c>
      <c r="C46" s="150"/>
      <c r="D46" s="150"/>
      <c r="E46" s="150"/>
      <c r="F46" s="150"/>
      <c r="G46" s="150"/>
      <c r="H46" s="150"/>
      <c r="I46" s="150"/>
      <c r="J46" s="150"/>
      <c r="K46" s="150"/>
      <c r="L46" s="150"/>
      <c r="M46" s="150"/>
      <c r="N46" s="150"/>
      <c r="O46" s="150"/>
      <c r="P46" s="150"/>
      <c r="Q46" s="150"/>
      <c r="R46" s="150"/>
      <c r="S46" s="150"/>
      <c r="T46" s="150"/>
      <c r="U46" s="150"/>
      <c r="V46" s="150"/>
      <c r="W46" s="150"/>
      <c r="X46" s="150"/>
      <c r="Y46" s="150"/>
      <c r="Z46" s="150"/>
      <c r="AA46" s="150"/>
      <c r="AB46" s="150"/>
      <c r="AC46" s="150"/>
      <c r="AD46" s="150"/>
      <c r="AE46" s="150"/>
      <c r="AF46" s="150"/>
      <c r="AG46" s="150"/>
      <c r="AH46" s="8"/>
      <c r="AI46" s="269" t="n">
        <v>3</v>
      </c>
      <c r="AJ46" s="270" t="s">
        <v>421</v>
      </c>
      <c r="AK46" s="8"/>
      <c r="AL46" s="87"/>
      <c r="AN46" s="8"/>
      <c r="AO46" s="8"/>
      <c r="AP46" s="8"/>
      <c r="AQ46" s="8"/>
      <c r="AR46" s="8"/>
      <c r="AS46" s="8"/>
    </row>
    <row r="47" customFormat="false" ht="12.75" hidden="false" customHeight="true" outlineLevel="0" collapsed="false">
      <c r="A47" s="218" t="s">
        <v>422</v>
      </c>
      <c r="B47" s="275" t="n">
        <f aca="false">SUM(C47:AG47)</f>
        <v>0</v>
      </c>
      <c r="C47" s="150"/>
      <c r="D47" s="150"/>
      <c r="F47" s="150"/>
      <c r="G47" s="150"/>
      <c r="H47" s="150"/>
      <c r="I47" s="150"/>
      <c r="J47" s="150"/>
      <c r="K47" s="150"/>
      <c r="L47" s="150"/>
      <c r="M47" s="150"/>
      <c r="N47" s="150"/>
      <c r="O47" s="150"/>
      <c r="P47" s="150"/>
      <c r="Q47" s="150"/>
      <c r="R47" s="150"/>
      <c r="S47" s="150"/>
      <c r="T47" s="150"/>
      <c r="U47" s="150"/>
      <c r="V47" s="150"/>
      <c r="X47" s="150"/>
      <c r="Y47" s="150"/>
      <c r="Z47" s="150"/>
      <c r="AA47" s="150"/>
      <c r="AB47" s="150"/>
      <c r="AC47" s="150"/>
      <c r="AD47" s="150"/>
      <c r="AE47" s="150"/>
      <c r="AF47" s="150"/>
      <c r="AG47" s="150"/>
      <c r="AH47" s="150"/>
      <c r="AI47" s="269" t="n">
        <v>4</v>
      </c>
      <c r="AJ47" s="270" t="s">
        <v>423</v>
      </c>
      <c r="AK47" s="8"/>
      <c r="AL47" s="132"/>
      <c r="AM47" s="9"/>
      <c r="AN47" s="10"/>
      <c r="AO47" s="8"/>
      <c r="AP47" s="8"/>
      <c r="AQ47" s="8"/>
      <c r="AR47" s="8"/>
      <c r="AS47" s="8"/>
      <c r="BB47" s="150"/>
    </row>
    <row r="48" customFormat="false" ht="12.75" hidden="false" customHeight="true" outlineLevel="0" collapsed="false">
      <c r="A48" s="276" t="s">
        <v>424</v>
      </c>
      <c r="B48" s="275" t="n">
        <f aca="false">SUM(C48:AG48)</f>
        <v>0</v>
      </c>
      <c r="C48" s="150"/>
      <c r="D48" s="150"/>
      <c r="F48" s="150"/>
      <c r="G48" s="150"/>
      <c r="H48" s="150"/>
      <c r="I48" s="150"/>
      <c r="J48" s="150"/>
      <c r="K48" s="150"/>
      <c r="L48" s="150"/>
      <c r="M48" s="150"/>
      <c r="N48" s="150"/>
      <c r="O48" s="150"/>
      <c r="P48" s="150"/>
      <c r="Q48" s="150"/>
      <c r="R48" s="150"/>
      <c r="S48" s="150"/>
      <c r="T48" s="150"/>
      <c r="U48" s="150"/>
      <c r="V48" s="150"/>
      <c r="X48" s="150"/>
      <c r="Y48" s="150"/>
      <c r="Z48" s="150"/>
      <c r="AA48" s="150"/>
      <c r="AB48" s="150"/>
      <c r="AC48" s="150"/>
      <c r="AD48" s="150"/>
      <c r="AE48" s="150"/>
      <c r="AF48" s="150"/>
      <c r="AG48" s="150"/>
      <c r="AH48" s="150"/>
      <c r="AI48" s="269" t="n">
        <v>5</v>
      </c>
      <c r="AJ48" s="270" t="s">
        <v>425</v>
      </c>
      <c r="AK48" s="8"/>
      <c r="AL48" s="132"/>
      <c r="AM48" s="150"/>
      <c r="AN48" s="277"/>
      <c r="AO48" s="132"/>
      <c r="AP48" s="132"/>
      <c r="AQ48" s="132"/>
      <c r="AR48" s="132"/>
      <c r="AS48" s="132"/>
      <c r="AT48" s="145"/>
      <c r="AU48" s="145"/>
      <c r="BB48" s="150"/>
    </row>
    <row r="49" customFormat="false" ht="12.75" hidden="false" customHeight="true" outlineLevel="0" collapsed="false">
      <c r="A49" s="276" t="s">
        <v>426</v>
      </c>
      <c r="B49" s="275" t="n">
        <f aca="false">SUM(C49:AG49)</f>
        <v>0</v>
      </c>
      <c r="C49" s="150"/>
      <c r="D49" s="150" t="n">
        <v>0</v>
      </c>
      <c r="E49" s="140" t="n">
        <v>0</v>
      </c>
      <c r="F49" s="150" t="n">
        <v>0</v>
      </c>
      <c r="G49" s="150" t="n">
        <v>0</v>
      </c>
      <c r="H49" s="150" t="n">
        <v>0</v>
      </c>
      <c r="I49" s="150"/>
      <c r="J49" s="150"/>
      <c r="K49" s="150" t="n">
        <v>0</v>
      </c>
      <c r="L49" s="150" t="n">
        <v>0</v>
      </c>
      <c r="M49" s="150" t="n">
        <v>0</v>
      </c>
      <c r="N49" s="150" t="n">
        <v>0</v>
      </c>
      <c r="O49" s="150"/>
      <c r="P49" s="150"/>
      <c r="Q49" s="150"/>
      <c r="R49" s="150" t="n">
        <v>0</v>
      </c>
      <c r="S49" s="150" t="n">
        <v>0</v>
      </c>
      <c r="T49" s="150" t="n">
        <v>0</v>
      </c>
      <c r="U49" s="150" t="n">
        <v>0</v>
      </c>
      <c r="V49" s="150" t="n">
        <v>0</v>
      </c>
      <c r="X49" s="150"/>
      <c r="Y49" s="150" t="n">
        <v>0</v>
      </c>
      <c r="Z49" s="150" t="n">
        <f aca="false">+Input!$E$11</f>
        <v>0</v>
      </c>
      <c r="AA49" s="150"/>
      <c r="AB49" s="150"/>
      <c r="AC49" s="150"/>
      <c r="AD49" s="150"/>
      <c r="AE49" s="150"/>
      <c r="AF49" s="150"/>
      <c r="AG49" s="150"/>
      <c r="AH49" s="150"/>
      <c r="AI49" s="269" t="n">
        <v>6</v>
      </c>
      <c r="AJ49" s="270" t="s">
        <v>427</v>
      </c>
      <c r="AK49" s="8"/>
      <c r="AL49" s="132"/>
      <c r="AM49" s="150"/>
      <c r="AN49" s="277"/>
      <c r="AO49" s="132"/>
      <c r="AP49" s="132"/>
      <c r="AQ49" s="132"/>
      <c r="AR49" s="132"/>
      <c r="AS49" s="132"/>
      <c r="AT49" s="145"/>
      <c r="AU49" s="145"/>
      <c r="BB49" s="150" t="n">
        <f aca="false">+Input!$E$11</f>
        <v>0</v>
      </c>
    </row>
    <row r="50" customFormat="false" ht="12.75" hidden="false" customHeight="true" outlineLevel="0" collapsed="false">
      <c r="A50" s="276" t="s">
        <v>428</v>
      </c>
      <c r="B50" s="275" t="n">
        <f aca="false">SUM(C50:AG50)</f>
        <v>0</v>
      </c>
      <c r="C50" s="150"/>
      <c r="D50" s="150"/>
      <c r="F50" s="150"/>
      <c r="G50" s="150"/>
      <c r="H50" s="150"/>
      <c r="I50" s="150"/>
      <c r="J50" s="150"/>
      <c r="K50" s="150"/>
      <c r="L50" s="150"/>
      <c r="M50" s="150"/>
      <c r="N50" s="150"/>
      <c r="O50" s="150"/>
      <c r="P50" s="150"/>
      <c r="Q50" s="150"/>
      <c r="R50" s="150"/>
      <c r="S50" s="150"/>
      <c r="T50" s="150"/>
      <c r="U50" s="150"/>
      <c r="V50" s="150"/>
      <c r="X50" s="150"/>
      <c r="Y50" s="150"/>
      <c r="Z50" s="150"/>
      <c r="AA50" s="150"/>
      <c r="AB50" s="150"/>
      <c r="AC50" s="150"/>
      <c r="AD50" s="150"/>
      <c r="AE50" s="150"/>
      <c r="AF50" s="150"/>
      <c r="AG50" s="150"/>
      <c r="AH50" s="150"/>
      <c r="AI50" s="278" t="n">
        <v>7</v>
      </c>
      <c r="AJ50" s="279" t="s">
        <v>418</v>
      </c>
      <c r="AK50" s="8"/>
      <c r="AL50" s="9"/>
      <c r="AM50" s="9"/>
      <c r="AN50" s="277"/>
      <c r="AO50" s="132"/>
      <c r="AP50" s="132"/>
      <c r="AQ50" s="132"/>
      <c r="AR50" s="132"/>
      <c r="AS50" s="132"/>
      <c r="AT50" s="145"/>
      <c r="AU50" s="145"/>
      <c r="BB50" s="150"/>
    </row>
    <row r="51" customFormat="false" ht="12.75" hidden="false" customHeight="true" outlineLevel="0" collapsed="false">
      <c r="A51" s="276" t="s">
        <v>429</v>
      </c>
      <c r="B51" s="275" t="n">
        <f aca="false">SUM(C51:AG51)</f>
        <v>0</v>
      </c>
      <c r="C51" s="150"/>
      <c r="D51" s="150"/>
      <c r="F51" s="150"/>
      <c r="G51" s="150"/>
      <c r="H51" s="150"/>
      <c r="I51" s="150"/>
      <c r="J51" s="150"/>
      <c r="K51" s="150"/>
      <c r="L51" s="150"/>
      <c r="M51" s="150"/>
      <c r="N51" s="150"/>
      <c r="O51" s="150"/>
      <c r="P51" s="150"/>
      <c r="Q51" s="150"/>
      <c r="R51" s="150"/>
      <c r="S51" s="150"/>
      <c r="T51" s="150"/>
      <c r="U51" s="150"/>
      <c r="V51" s="150"/>
      <c r="X51" s="150"/>
      <c r="Y51" s="150"/>
      <c r="Z51" s="150"/>
      <c r="AA51" s="150"/>
      <c r="AB51" s="150"/>
      <c r="AC51" s="150"/>
      <c r="AD51" s="150"/>
      <c r="AE51" s="150"/>
      <c r="AF51" s="150"/>
      <c r="AG51" s="150"/>
      <c r="AH51" s="150"/>
      <c r="AI51" s="145"/>
      <c r="AJ51" s="8"/>
      <c r="AK51" s="8"/>
      <c r="AL51" s="9"/>
      <c r="AM51" s="9"/>
      <c r="AN51" s="10"/>
      <c r="AO51" s="8"/>
      <c r="AP51" s="8"/>
      <c r="AQ51" s="8"/>
      <c r="AR51" s="8"/>
      <c r="AS51" s="8"/>
      <c r="BB51" s="150"/>
    </row>
    <row r="52" customFormat="false" ht="12.75" hidden="false" customHeight="true" outlineLevel="0" collapsed="false">
      <c r="A52" s="276" t="s">
        <v>430</v>
      </c>
      <c r="B52" s="275" t="n">
        <f aca="false">SUM(C52:AG52)</f>
        <v>0</v>
      </c>
      <c r="C52" s="150"/>
      <c r="D52" s="150"/>
      <c r="F52" s="150"/>
      <c r="G52" s="150"/>
      <c r="H52" s="150"/>
      <c r="I52" s="150"/>
      <c r="J52" s="150"/>
      <c r="K52" s="150"/>
      <c r="L52" s="150"/>
      <c r="M52" s="150"/>
      <c r="N52" s="150"/>
      <c r="O52" s="150"/>
      <c r="P52" s="150"/>
      <c r="Q52" s="150"/>
      <c r="R52" s="150"/>
      <c r="S52" s="150"/>
      <c r="T52" s="150"/>
      <c r="U52" s="150"/>
      <c r="V52" s="150"/>
      <c r="X52" s="150"/>
      <c r="Y52" s="150"/>
      <c r="Z52" s="150"/>
      <c r="AA52" s="150"/>
      <c r="AB52" s="150"/>
      <c r="AC52" s="150"/>
      <c r="AD52" s="150"/>
      <c r="AE52" s="150"/>
      <c r="AF52" s="150"/>
      <c r="AG52" s="150"/>
      <c r="AH52" s="150"/>
      <c r="AI52" s="145"/>
      <c r="AJ52" s="8"/>
      <c r="AK52" s="8"/>
      <c r="AL52" s="9"/>
      <c r="AM52" s="9"/>
      <c r="AN52" s="10"/>
      <c r="AO52" s="8"/>
      <c r="AP52" s="8"/>
      <c r="AQ52" s="8"/>
      <c r="AR52" s="8"/>
      <c r="AS52" s="8"/>
      <c r="BB52" s="150"/>
    </row>
    <row r="53" customFormat="false" ht="12.75" hidden="false" customHeight="true" outlineLevel="0" collapsed="false">
      <c r="A53" s="218" t="s">
        <v>272</v>
      </c>
      <c r="B53" s="275" t="n">
        <f aca="false">SUM(C53:AG53)</f>
        <v>0</v>
      </c>
      <c r="C53" s="150"/>
      <c r="D53" s="150" t="n">
        <v>0</v>
      </c>
      <c r="E53" s="140" t="n">
        <v>0</v>
      </c>
      <c r="F53" s="150" t="n">
        <v>0</v>
      </c>
      <c r="G53" s="150" t="n">
        <v>0</v>
      </c>
      <c r="H53" s="150" t="n">
        <v>0</v>
      </c>
      <c r="I53" s="150"/>
      <c r="J53" s="150"/>
      <c r="K53" s="150" t="n">
        <v>0</v>
      </c>
      <c r="L53" s="150" t="n">
        <v>0</v>
      </c>
      <c r="M53" s="150" t="n">
        <v>0</v>
      </c>
      <c r="N53" s="150" t="n">
        <v>0</v>
      </c>
      <c r="O53" s="150"/>
      <c r="P53" s="150"/>
      <c r="Q53" s="150"/>
      <c r="R53" s="150" t="n">
        <v>0</v>
      </c>
      <c r="S53" s="150" t="n">
        <v>0</v>
      </c>
      <c r="T53" s="150" t="n">
        <v>0</v>
      </c>
      <c r="U53" s="150" t="n">
        <v>0</v>
      </c>
      <c r="V53" s="150" t="n">
        <v>0</v>
      </c>
      <c r="X53" s="150"/>
      <c r="Y53" s="150" t="n">
        <v>0</v>
      </c>
      <c r="Z53" s="150" t="n">
        <f aca="false">+Input!$E$13</f>
        <v>0</v>
      </c>
      <c r="AA53" s="150"/>
      <c r="AB53" s="150"/>
      <c r="AC53" s="150"/>
      <c r="AD53" s="150"/>
      <c r="AE53" s="150"/>
      <c r="AF53" s="150"/>
      <c r="AG53" s="150"/>
      <c r="AH53" s="150"/>
      <c r="AI53" s="280" t="s">
        <v>431</v>
      </c>
      <c r="AJ53" s="281"/>
      <c r="AK53" s="282"/>
      <c r="AL53" s="283"/>
      <c r="AM53" s="14"/>
      <c r="AN53" s="10"/>
      <c r="AO53" s="8"/>
      <c r="AP53" s="8"/>
      <c r="AQ53" s="8"/>
      <c r="AR53" s="8"/>
      <c r="AS53" s="8"/>
      <c r="BB53" s="150" t="n">
        <f aca="false">+Input!$E$13</f>
        <v>0</v>
      </c>
    </row>
    <row r="54" customFormat="false" ht="12.75" hidden="false" customHeight="true" outlineLevel="0" collapsed="false">
      <c r="A54" s="218" t="s">
        <v>273</v>
      </c>
      <c r="B54" s="275" t="n">
        <f aca="false">SUM(C54:AG54)</f>
        <v>0</v>
      </c>
      <c r="C54" s="150"/>
      <c r="D54" s="150" t="n">
        <v>0</v>
      </c>
      <c r="E54" s="140" t="n">
        <v>0</v>
      </c>
      <c r="F54" s="150" t="n">
        <v>0</v>
      </c>
      <c r="G54" s="150" t="n">
        <v>0</v>
      </c>
      <c r="H54" s="150" t="n">
        <v>0</v>
      </c>
      <c r="I54" s="150"/>
      <c r="J54" s="150"/>
      <c r="K54" s="150" t="n">
        <v>0</v>
      </c>
      <c r="L54" s="150" t="n">
        <v>0</v>
      </c>
      <c r="M54" s="150" t="n">
        <v>0</v>
      </c>
      <c r="N54" s="150" t="n">
        <v>0</v>
      </c>
      <c r="O54" s="150"/>
      <c r="P54" s="150"/>
      <c r="Q54" s="150"/>
      <c r="R54" s="150" t="n">
        <v>0</v>
      </c>
      <c r="S54" s="150" t="n">
        <v>0</v>
      </c>
      <c r="T54" s="150" t="n">
        <v>0</v>
      </c>
      <c r="U54" s="150" t="n">
        <v>0</v>
      </c>
      <c r="V54" s="150" t="n">
        <v>0</v>
      </c>
      <c r="X54" s="150"/>
      <c r="Y54" s="150" t="n">
        <v>0</v>
      </c>
      <c r="Z54" s="150" t="n">
        <f aca="false">+Input!$E$14</f>
        <v>0</v>
      </c>
      <c r="AA54" s="150"/>
      <c r="AB54" s="150"/>
      <c r="AC54" s="150"/>
      <c r="AD54" s="150"/>
      <c r="AE54" s="150"/>
      <c r="AF54" s="150"/>
      <c r="AG54" s="150"/>
      <c r="AH54" s="150"/>
      <c r="AI54" s="284" t="s">
        <v>432</v>
      </c>
      <c r="AJ54" s="285" t="s">
        <v>433</v>
      </c>
      <c r="AK54" s="286" t="s">
        <v>434</v>
      </c>
      <c r="AL54" s="287" t="s">
        <v>435</v>
      </c>
      <c r="AM54" s="288" t="s">
        <v>436</v>
      </c>
      <c r="AN54" s="10"/>
      <c r="AO54" s="8"/>
      <c r="AP54" s="8"/>
      <c r="AQ54" s="8"/>
      <c r="AR54" s="8"/>
      <c r="AS54" s="8"/>
      <c r="BB54" s="150" t="n">
        <f aca="false">+Input!$E$14</f>
        <v>0</v>
      </c>
    </row>
    <row r="55" customFormat="false" ht="12.75" hidden="false" customHeight="true" outlineLevel="0" collapsed="false">
      <c r="A55" s="218" t="s">
        <v>274</v>
      </c>
      <c r="B55" s="275" t="n">
        <f aca="false">SUM(C55:AG55)</f>
        <v>0</v>
      </c>
      <c r="C55" s="150"/>
      <c r="D55" s="150" t="n">
        <v>0</v>
      </c>
      <c r="E55" s="140" t="n">
        <v>0</v>
      </c>
      <c r="F55" s="150" t="n">
        <v>0</v>
      </c>
      <c r="G55" s="150" t="n">
        <v>0</v>
      </c>
      <c r="H55" s="150" t="n">
        <v>0</v>
      </c>
      <c r="I55" s="150"/>
      <c r="J55" s="150"/>
      <c r="K55" s="150" t="n">
        <v>0</v>
      </c>
      <c r="L55" s="150" t="n">
        <v>0</v>
      </c>
      <c r="M55" s="150" t="n">
        <v>0</v>
      </c>
      <c r="N55" s="150" t="n">
        <v>0</v>
      </c>
      <c r="O55" s="150"/>
      <c r="P55" s="150"/>
      <c r="Q55" s="150"/>
      <c r="R55" s="150" t="n">
        <v>0</v>
      </c>
      <c r="S55" s="150" t="n">
        <v>0</v>
      </c>
      <c r="T55" s="150" t="n">
        <v>0</v>
      </c>
      <c r="U55" s="150" t="n">
        <v>0</v>
      </c>
      <c r="V55" s="150" t="n">
        <v>0</v>
      </c>
      <c r="X55" s="150"/>
      <c r="Y55" s="150" t="n">
        <v>0</v>
      </c>
      <c r="Z55" s="150" t="n">
        <f aca="false">+Input!$E$15</f>
        <v>0</v>
      </c>
      <c r="AA55" s="150"/>
      <c r="AB55" s="150"/>
      <c r="AC55" s="150"/>
      <c r="AD55" s="150"/>
      <c r="AE55" s="150"/>
      <c r="AF55" s="150"/>
      <c r="AG55" s="150"/>
      <c r="AH55" s="150"/>
      <c r="AI55" s="289"/>
      <c r="AJ55" s="290"/>
      <c r="AK55" s="282"/>
      <c r="AL55" s="283"/>
      <c r="AM55" s="442"/>
      <c r="AN55" s="10"/>
      <c r="AO55" s="8"/>
      <c r="AP55" s="8"/>
      <c r="AQ55" s="8"/>
      <c r="AR55" s="8"/>
      <c r="AS55" s="8"/>
      <c r="BB55" s="150" t="n">
        <f aca="false">+Input!$E$15</f>
        <v>0</v>
      </c>
    </row>
    <row r="56" customFormat="false" ht="12.75" hidden="false" customHeight="true" outlineLevel="0" collapsed="false">
      <c r="A56" s="218" t="s">
        <v>275</v>
      </c>
      <c r="B56" s="275" t="n">
        <f aca="false">SUM(C56:AG56)</f>
        <v>0</v>
      </c>
      <c r="C56" s="150"/>
      <c r="D56" s="150" t="n">
        <v>0</v>
      </c>
      <c r="E56" s="140" t="n">
        <v>0</v>
      </c>
      <c r="F56" s="150" t="n">
        <v>0</v>
      </c>
      <c r="G56" s="150" t="n">
        <v>0</v>
      </c>
      <c r="H56" s="150" t="n">
        <v>0</v>
      </c>
      <c r="I56" s="150"/>
      <c r="J56" s="150"/>
      <c r="K56" s="150" t="n">
        <v>0</v>
      </c>
      <c r="L56" s="150" t="n">
        <v>0</v>
      </c>
      <c r="M56" s="150" t="n">
        <v>0</v>
      </c>
      <c r="N56" s="150" t="n">
        <v>0</v>
      </c>
      <c r="O56" s="150"/>
      <c r="P56" s="150"/>
      <c r="Q56" s="150"/>
      <c r="R56" s="150" t="n">
        <v>0</v>
      </c>
      <c r="S56" s="150" t="n">
        <v>0</v>
      </c>
      <c r="T56" s="150" t="n">
        <v>0</v>
      </c>
      <c r="U56" s="150" t="n">
        <v>0</v>
      </c>
      <c r="V56" s="150" t="n">
        <v>0</v>
      </c>
      <c r="X56" s="150"/>
      <c r="Y56" s="150" t="n">
        <v>0</v>
      </c>
      <c r="Z56" s="150" t="n">
        <f aca="false">+Input!$E$16</f>
        <v>0</v>
      </c>
      <c r="AA56" s="150"/>
      <c r="AB56" s="150"/>
      <c r="AC56" s="150"/>
      <c r="AD56" s="150"/>
      <c r="AE56" s="150"/>
      <c r="AF56" s="150"/>
      <c r="AG56" s="150"/>
      <c r="AH56" s="150"/>
      <c r="AI56" s="289"/>
      <c r="AJ56" s="290"/>
      <c r="AK56" s="282"/>
      <c r="AL56" s="283"/>
      <c r="AM56" s="14"/>
      <c r="AN56" s="10"/>
      <c r="AO56" s="8"/>
      <c r="AP56" s="8"/>
      <c r="AQ56" s="8"/>
      <c r="AR56" s="8"/>
      <c r="AS56" s="8"/>
      <c r="BB56" s="150" t="n">
        <f aca="false">+Input!$E$16</f>
        <v>0</v>
      </c>
    </row>
    <row r="57" customFormat="false" ht="12.75" hidden="false" customHeight="true" outlineLevel="0" collapsed="false">
      <c r="A57" s="276" t="s">
        <v>276</v>
      </c>
      <c r="B57" s="275" t="n">
        <f aca="false">SUM(C57:AG57)</f>
        <v>0</v>
      </c>
      <c r="C57" s="150"/>
      <c r="D57" s="150" t="n">
        <v>0</v>
      </c>
      <c r="E57" s="140" t="n">
        <v>0</v>
      </c>
      <c r="F57" s="150" t="n">
        <v>0</v>
      </c>
      <c r="G57" s="150" t="n">
        <v>0</v>
      </c>
      <c r="H57" s="150" t="n">
        <v>0</v>
      </c>
      <c r="I57" s="150"/>
      <c r="J57" s="150"/>
      <c r="K57" s="150" t="n">
        <v>0</v>
      </c>
      <c r="L57" s="150" t="n">
        <v>0</v>
      </c>
      <c r="M57" s="150" t="n">
        <v>0</v>
      </c>
      <c r="N57" s="150" t="n">
        <v>0</v>
      </c>
      <c r="O57" s="150"/>
      <c r="P57" s="150"/>
      <c r="Q57" s="150"/>
      <c r="R57" s="150" t="n">
        <v>0</v>
      </c>
      <c r="S57" s="150" t="n">
        <v>0</v>
      </c>
      <c r="T57" s="150" t="n">
        <v>0</v>
      </c>
      <c r="U57" s="150" t="n">
        <v>0</v>
      </c>
      <c r="V57" s="150" t="n">
        <v>0</v>
      </c>
      <c r="X57" s="150"/>
      <c r="Y57" s="150" t="n">
        <v>0</v>
      </c>
      <c r="Z57" s="150" t="n">
        <f aca="false">+Input!$E$17</f>
        <v>0</v>
      </c>
      <c r="AA57" s="150"/>
      <c r="AB57" s="150"/>
      <c r="AC57" s="150"/>
      <c r="AD57" s="150"/>
      <c r="AE57" s="150"/>
      <c r="AF57" s="150"/>
      <c r="AG57" s="150"/>
      <c r="AH57" s="150"/>
      <c r="AI57" s="289"/>
      <c r="AJ57" s="290"/>
      <c r="AK57" s="282"/>
      <c r="AL57" s="283"/>
      <c r="AM57" s="14"/>
      <c r="AN57" s="10"/>
      <c r="AO57" s="8"/>
      <c r="AP57" s="8"/>
      <c r="AQ57" s="8"/>
      <c r="AR57" s="8"/>
      <c r="AS57" s="8"/>
      <c r="BB57" s="150" t="n">
        <f aca="false">+Input!$E$17</f>
        <v>0</v>
      </c>
    </row>
    <row r="58" customFormat="false" ht="12.75" hidden="false" customHeight="true" outlineLevel="0" collapsed="false">
      <c r="A58" s="276" t="s">
        <v>438</v>
      </c>
      <c r="B58" s="275" t="n">
        <f aca="false">SUM(C58:AG58)</f>
        <v>0</v>
      </c>
      <c r="C58" s="150"/>
      <c r="D58" s="150" t="n">
        <v>0</v>
      </c>
      <c r="E58" s="140" t="n">
        <v>0</v>
      </c>
      <c r="F58" s="150" t="n">
        <v>0</v>
      </c>
      <c r="G58" s="150" t="n">
        <v>0</v>
      </c>
      <c r="H58" s="150" t="n">
        <v>0</v>
      </c>
      <c r="I58" s="150"/>
      <c r="J58" s="150"/>
      <c r="K58" s="150" t="n">
        <v>0</v>
      </c>
      <c r="L58" s="150" t="n">
        <v>0</v>
      </c>
      <c r="M58" s="150" t="n">
        <v>0</v>
      </c>
      <c r="N58" s="150" t="n">
        <v>0</v>
      </c>
      <c r="O58" s="150"/>
      <c r="P58" s="150"/>
      <c r="Q58" s="150"/>
      <c r="R58" s="150" t="n">
        <v>0</v>
      </c>
      <c r="S58" s="150" t="n">
        <v>0</v>
      </c>
      <c r="T58" s="150" t="n">
        <v>0</v>
      </c>
      <c r="U58" s="150" t="n">
        <v>0</v>
      </c>
      <c r="V58" s="150" t="n">
        <v>0</v>
      </c>
      <c r="X58" s="150"/>
      <c r="Y58" s="150" t="n">
        <v>0</v>
      </c>
      <c r="Z58" s="150" t="n">
        <f aca="false">+Input!$E$18</f>
        <v>0</v>
      </c>
      <c r="AA58" s="150"/>
      <c r="AB58" s="150"/>
      <c r="AC58" s="150"/>
      <c r="AD58" s="150"/>
      <c r="AE58" s="150"/>
      <c r="AF58" s="150"/>
      <c r="AG58" s="150"/>
      <c r="AH58" s="150"/>
      <c r="AI58" s="289"/>
      <c r="AJ58" s="290"/>
      <c r="AK58" s="282"/>
      <c r="AL58" s="283"/>
      <c r="AM58" s="14"/>
      <c r="AN58" s="277"/>
      <c r="AO58" s="132"/>
      <c r="AP58" s="132"/>
      <c r="AQ58" s="132"/>
      <c r="AR58" s="132"/>
      <c r="AS58" s="132"/>
      <c r="AT58" s="145"/>
      <c r="AU58" s="145"/>
      <c r="AV58" s="145"/>
      <c r="AW58" s="145"/>
      <c r="AX58" s="145"/>
      <c r="BB58" s="150" t="n">
        <f aca="false">+Input!$E$18</f>
        <v>0</v>
      </c>
    </row>
    <row r="59" customFormat="false" ht="12.75" hidden="false" customHeight="true" outlineLevel="0" collapsed="false">
      <c r="A59" s="276" t="s">
        <v>278</v>
      </c>
      <c r="B59" s="275" t="n">
        <f aca="false">SUM(C59:AG59)</f>
        <v>0</v>
      </c>
      <c r="C59" s="150"/>
      <c r="D59" s="150" t="n">
        <v>0</v>
      </c>
      <c r="E59" s="140" t="n">
        <v>0</v>
      </c>
      <c r="F59" s="150" t="n">
        <v>0</v>
      </c>
      <c r="G59" s="150" t="n">
        <v>0</v>
      </c>
      <c r="H59" s="150" t="n">
        <v>0</v>
      </c>
      <c r="I59" s="150"/>
      <c r="J59" s="150"/>
      <c r="K59" s="150" t="n">
        <v>0</v>
      </c>
      <c r="L59" s="150" t="n">
        <v>0</v>
      </c>
      <c r="M59" s="150" t="n">
        <v>0</v>
      </c>
      <c r="N59" s="150" t="n">
        <v>0</v>
      </c>
      <c r="O59" s="150"/>
      <c r="P59" s="150"/>
      <c r="Q59" s="150"/>
      <c r="R59" s="150" t="n">
        <v>0</v>
      </c>
      <c r="S59" s="150" t="n">
        <v>0</v>
      </c>
      <c r="T59" s="150" t="n">
        <v>0</v>
      </c>
      <c r="U59" s="150" t="n">
        <v>0</v>
      </c>
      <c r="V59" s="150" t="n">
        <v>0</v>
      </c>
      <c r="X59" s="150"/>
      <c r="Y59" s="150" t="n">
        <v>0</v>
      </c>
      <c r="Z59" s="150" t="n">
        <f aca="false">+Input!$E$19</f>
        <v>0</v>
      </c>
      <c r="AA59" s="150"/>
      <c r="AB59" s="150"/>
      <c r="AC59" s="150"/>
      <c r="AD59" s="150"/>
      <c r="AE59" s="150"/>
      <c r="AF59" s="150"/>
      <c r="AG59" s="150"/>
      <c r="AH59" s="150"/>
      <c r="AI59" s="289"/>
      <c r="AJ59" s="291"/>
      <c r="AK59" s="282"/>
      <c r="AL59" s="283"/>
      <c r="AM59" s="14"/>
      <c r="AN59" s="277"/>
      <c r="AO59" s="132"/>
      <c r="AP59" s="132"/>
      <c r="AQ59" s="132"/>
      <c r="AR59" s="132"/>
      <c r="AS59" s="132"/>
      <c r="AT59" s="145"/>
      <c r="AU59" s="145"/>
      <c r="AV59" s="145"/>
      <c r="AW59" s="145"/>
      <c r="AX59" s="145"/>
      <c r="BB59" s="150" t="n">
        <f aca="false">+Input!$E$19</f>
        <v>0</v>
      </c>
    </row>
    <row r="60" customFormat="false" ht="12.75" hidden="false" customHeight="true" outlineLevel="0" collapsed="false">
      <c r="A60" s="276" t="s">
        <v>279</v>
      </c>
      <c r="B60" s="275" t="n">
        <f aca="false">SUM(C60:AG60)</f>
        <v>0</v>
      </c>
      <c r="C60" s="150"/>
      <c r="D60" s="150" t="n">
        <v>0</v>
      </c>
      <c r="E60" s="140" t="n">
        <v>0</v>
      </c>
      <c r="F60" s="150" t="n">
        <v>0</v>
      </c>
      <c r="G60" s="150" t="n">
        <v>0</v>
      </c>
      <c r="H60" s="150" t="n">
        <v>0</v>
      </c>
      <c r="I60" s="150"/>
      <c r="J60" s="150"/>
      <c r="K60" s="150" t="n">
        <v>0</v>
      </c>
      <c r="L60" s="150" t="n">
        <v>0</v>
      </c>
      <c r="M60" s="150" t="n">
        <v>0</v>
      </c>
      <c r="N60" s="150" t="n">
        <v>0</v>
      </c>
      <c r="O60" s="150"/>
      <c r="P60" s="150"/>
      <c r="Q60" s="150"/>
      <c r="R60" s="150" t="n">
        <v>0</v>
      </c>
      <c r="S60" s="150" t="n">
        <v>0</v>
      </c>
      <c r="T60" s="150" t="n">
        <v>0</v>
      </c>
      <c r="U60" s="150" t="n">
        <v>0</v>
      </c>
      <c r="V60" s="150" t="n">
        <v>0</v>
      </c>
      <c r="X60" s="150"/>
      <c r="Y60" s="150" t="n">
        <v>0</v>
      </c>
      <c r="Z60" s="150" t="n">
        <f aca="false">+Input!$E$20</f>
        <v>0</v>
      </c>
      <c r="AA60" s="150"/>
      <c r="AB60" s="150"/>
      <c r="AC60" s="150"/>
      <c r="AD60" s="150"/>
      <c r="AE60" s="150"/>
      <c r="AF60" s="150"/>
      <c r="AG60" s="150"/>
      <c r="AH60" s="150"/>
      <c r="AI60" s="289"/>
      <c r="AJ60" s="290"/>
      <c r="AK60" s="282"/>
      <c r="AL60" s="283"/>
      <c r="AM60" s="14"/>
      <c r="AN60" s="277"/>
      <c r="AO60" s="132"/>
      <c r="AP60" s="132"/>
      <c r="AQ60" s="132"/>
      <c r="AR60" s="132"/>
      <c r="AS60" s="132"/>
      <c r="AT60" s="145"/>
      <c r="AU60" s="145"/>
      <c r="AV60" s="145"/>
      <c r="AW60" s="145"/>
      <c r="AX60" s="145"/>
      <c r="BB60" s="150" t="n">
        <f aca="false">+Input!$E$20</f>
        <v>0</v>
      </c>
    </row>
    <row r="61" customFormat="false" ht="12.75" hidden="false" customHeight="true" outlineLevel="0" collapsed="false">
      <c r="A61" s="276" t="s">
        <v>439</v>
      </c>
      <c r="B61" s="275" t="n">
        <f aca="false">SUM(C61:AG61)</f>
        <v>0</v>
      </c>
      <c r="C61" s="150"/>
      <c r="D61" s="150" t="n">
        <v>0</v>
      </c>
      <c r="E61" s="140" t="n">
        <v>0</v>
      </c>
      <c r="F61" s="150" t="n">
        <v>0</v>
      </c>
      <c r="G61" s="150" t="n">
        <v>0</v>
      </c>
      <c r="H61" s="150" t="n">
        <v>0</v>
      </c>
      <c r="I61" s="150"/>
      <c r="J61" s="150"/>
      <c r="K61" s="150" t="n">
        <v>0</v>
      </c>
      <c r="L61" s="150" t="n">
        <v>0</v>
      </c>
      <c r="M61" s="150" t="n">
        <v>0</v>
      </c>
      <c r="N61" s="150" t="n">
        <v>0</v>
      </c>
      <c r="O61" s="150"/>
      <c r="P61" s="150"/>
      <c r="Q61" s="150"/>
      <c r="R61" s="150" t="n">
        <v>0</v>
      </c>
      <c r="S61" s="150" t="n">
        <v>0</v>
      </c>
      <c r="T61" s="150" t="n">
        <v>0</v>
      </c>
      <c r="U61" s="150" t="n">
        <v>0</v>
      </c>
      <c r="V61" s="150" t="n">
        <v>0</v>
      </c>
      <c r="X61" s="150"/>
      <c r="Y61" s="150" t="n">
        <v>0</v>
      </c>
      <c r="Z61" s="150" t="n">
        <f aca="false">+Input!$E$21</f>
        <v>0</v>
      </c>
      <c r="AA61" s="150"/>
      <c r="AB61" s="150"/>
      <c r="AC61" s="150"/>
      <c r="AD61" s="150"/>
      <c r="AE61" s="150"/>
      <c r="AF61" s="150"/>
      <c r="AG61" s="150"/>
      <c r="AH61" s="150"/>
      <c r="AI61" s="289"/>
      <c r="AJ61" s="290"/>
      <c r="AK61" s="282"/>
      <c r="AL61" s="283"/>
      <c r="AM61" s="14"/>
      <c r="AN61" s="10"/>
      <c r="AO61" s="8"/>
      <c r="AP61" s="8"/>
      <c r="AQ61" s="8"/>
      <c r="AR61" s="8"/>
      <c r="AS61" s="8"/>
      <c r="BB61" s="150" t="n">
        <f aca="false">+Input!$E$21</f>
        <v>0</v>
      </c>
    </row>
    <row r="62" customFormat="false" ht="12.75" hidden="false" customHeight="true" outlineLevel="0" collapsed="false">
      <c r="A62" s="276" t="s">
        <v>281</v>
      </c>
      <c r="B62" s="275" t="n">
        <f aca="false">SUM(C62:AG62)</f>
        <v>0</v>
      </c>
      <c r="C62" s="150"/>
      <c r="D62" s="150" t="n">
        <v>0</v>
      </c>
      <c r="E62" s="140" t="n">
        <v>0</v>
      </c>
      <c r="F62" s="150" t="n">
        <v>0</v>
      </c>
      <c r="G62" s="150" t="n">
        <v>0</v>
      </c>
      <c r="H62" s="150" t="n">
        <v>0</v>
      </c>
      <c r="I62" s="150"/>
      <c r="J62" s="150"/>
      <c r="K62" s="150" t="n">
        <v>0</v>
      </c>
      <c r="L62" s="150" t="n">
        <v>0</v>
      </c>
      <c r="M62" s="150" t="n">
        <v>0</v>
      </c>
      <c r="N62" s="150" t="n">
        <v>0</v>
      </c>
      <c r="O62" s="150"/>
      <c r="P62" s="150"/>
      <c r="Q62" s="150"/>
      <c r="R62" s="150" t="n">
        <v>0</v>
      </c>
      <c r="S62" s="150" t="n">
        <v>0</v>
      </c>
      <c r="T62" s="150" t="n">
        <v>0</v>
      </c>
      <c r="U62" s="150" t="n">
        <v>0</v>
      </c>
      <c r="V62" s="150" t="n">
        <v>0</v>
      </c>
      <c r="X62" s="150"/>
      <c r="Y62" s="150" t="n">
        <v>0</v>
      </c>
      <c r="Z62" s="150" t="n">
        <f aca="false">+Input!$E$22+Input!$E$23</f>
        <v>0</v>
      </c>
      <c r="AA62" s="150"/>
      <c r="AB62" s="150"/>
      <c r="AC62" s="150"/>
      <c r="AD62" s="150"/>
      <c r="AE62" s="150"/>
      <c r="AF62" s="150"/>
      <c r="AG62" s="150"/>
      <c r="AH62" s="150"/>
      <c r="AI62" s="292"/>
      <c r="AJ62" s="281"/>
      <c r="AK62" s="282"/>
      <c r="AL62" s="283"/>
      <c r="AM62" s="14"/>
      <c r="AN62" s="10"/>
      <c r="AO62" s="10"/>
      <c r="AP62" s="8"/>
      <c r="AQ62" s="8"/>
      <c r="AR62" s="8"/>
      <c r="AS62" s="8"/>
      <c r="BB62" s="150" t="n">
        <f aca="false">+Input!$E$22+Input!$E$23</f>
        <v>0</v>
      </c>
    </row>
    <row r="63" customFormat="false" ht="12.75" hidden="false" customHeight="true" outlineLevel="0" collapsed="false">
      <c r="A63" s="276" t="s">
        <v>393</v>
      </c>
      <c r="B63" s="275" t="n">
        <f aca="false">SUM(C63:AG63)</f>
        <v>0</v>
      </c>
      <c r="C63" s="443"/>
      <c r="D63" s="443" t="n">
        <v>0</v>
      </c>
      <c r="E63" s="140" t="n">
        <v>0</v>
      </c>
      <c r="F63" s="443" t="n">
        <v>0</v>
      </c>
      <c r="G63" s="443" t="n">
        <v>0</v>
      </c>
      <c r="H63" s="443" t="n">
        <v>0</v>
      </c>
      <c r="I63" s="443"/>
      <c r="J63" s="443"/>
      <c r="K63" s="443" t="n">
        <v>0</v>
      </c>
      <c r="L63" s="443" t="n">
        <v>0</v>
      </c>
      <c r="M63" s="443" t="n">
        <v>0</v>
      </c>
      <c r="N63" s="443" t="n">
        <v>0</v>
      </c>
      <c r="O63" s="443"/>
      <c r="P63" s="443"/>
      <c r="Q63" s="443"/>
      <c r="R63" s="443" t="n">
        <v>0</v>
      </c>
      <c r="S63" s="443" t="n">
        <v>0</v>
      </c>
      <c r="T63" s="443" t="n">
        <v>0</v>
      </c>
      <c r="U63" s="443" t="n">
        <v>0</v>
      </c>
      <c r="V63" s="443" t="n">
        <v>0</v>
      </c>
      <c r="X63" s="443"/>
      <c r="Y63" s="443" t="n">
        <v>0</v>
      </c>
      <c r="Z63" s="443" t="n">
        <f aca="false">+Input!$E$34</f>
        <v>0</v>
      </c>
      <c r="AA63" s="443"/>
      <c r="AB63" s="443"/>
      <c r="AC63" s="443"/>
      <c r="AD63" s="443"/>
      <c r="AE63" s="150"/>
      <c r="AF63" s="443"/>
      <c r="AG63" s="443"/>
      <c r="AH63" s="443"/>
      <c r="AI63" s="293"/>
      <c r="AJ63" s="294"/>
      <c r="AK63" s="282"/>
      <c r="AL63" s="283"/>
      <c r="AM63" s="14"/>
      <c r="AN63" s="10"/>
      <c r="AO63" s="8"/>
      <c r="AP63" s="8"/>
      <c r="AQ63" s="8"/>
      <c r="AR63" s="8"/>
      <c r="AS63" s="8"/>
      <c r="BB63" s="443" t="n">
        <f aca="false">+Input!$E$34</f>
        <v>0</v>
      </c>
    </row>
    <row r="64" customFormat="false" ht="12.75" hidden="false" customHeight="true" outlineLevel="0" collapsed="false">
      <c r="A64" s="276" t="s">
        <v>440</v>
      </c>
      <c r="B64" s="275" t="n">
        <f aca="false">SUM(C64:AG64)</f>
        <v>0</v>
      </c>
      <c r="C64" s="150"/>
      <c r="D64" s="150"/>
      <c r="F64" s="150"/>
      <c r="G64" s="150"/>
      <c r="H64" s="150"/>
      <c r="I64" s="150"/>
      <c r="J64" s="150"/>
      <c r="K64" s="150"/>
      <c r="L64" s="150"/>
      <c r="M64" s="150"/>
      <c r="N64" s="150"/>
      <c r="O64" s="150"/>
      <c r="P64" s="150"/>
      <c r="Q64" s="150"/>
      <c r="R64" s="150"/>
      <c r="S64" s="150"/>
      <c r="T64" s="150"/>
      <c r="U64" s="150"/>
      <c r="V64" s="150"/>
      <c r="X64" s="150"/>
      <c r="Y64" s="150"/>
      <c r="Z64" s="150"/>
      <c r="AA64" s="150"/>
      <c r="AB64" s="150"/>
      <c r="AC64" s="150"/>
      <c r="AD64" s="150"/>
      <c r="AE64" s="150"/>
      <c r="AF64" s="150"/>
      <c r="AG64" s="150"/>
      <c r="AH64" s="150"/>
      <c r="AI64" s="295"/>
      <c r="AJ64" s="294"/>
      <c r="AK64" s="282"/>
      <c r="AL64" s="283"/>
      <c r="AM64" s="14"/>
      <c r="AN64" s="8"/>
      <c r="AO64" s="8"/>
      <c r="AP64" s="8"/>
      <c r="AQ64" s="8"/>
      <c r="AR64" s="8"/>
      <c r="AS64" s="8"/>
      <c r="BB64" s="150"/>
    </row>
    <row r="65" customFormat="false" ht="12.75" hidden="false" customHeight="true" outlineLevel="0" collapsed="false">
      <c r="A65" s="218" t="s">
        <v>441</v>
      </c>
      <c r="B65" s="275" t="n">
        <f aca="false">SUM(C65:AG65)</f>
        <v>0</v>
      </c>
      <c r="C65" s="150"/>
      <c r="D65" s="150"/>
      <c r="F65" s="150"/>
      <c r="G65" s="150"/>
      <c r="H65" s="150"/>
      <c r="I65" s="150"/>
      <c r="J65" s="150"/>
      <c r="K65" s="150"/>
      <c r="L65" s="150"/>
      <c r="M65" s="150"/>
      <c r="N65" s="150"/>
      <c r="O65" s="150"/>
      <c r="P65" s="150"/>
      <c r="Q65" s="150"/>
      <c r="R65" s="150"/>
      <c r="S65" s="150"/>
      <c r="T65" s="150"/>
      <c r="U65" s="150"/>
      <c r="V65" s="150"/>
      <c r="X65" s="150"/>
      <c r="Y65" s="150"/>
      <c r="Z65" s="150"/>
      <c r="AA65" s="150"/>
      <c r="AB65" s="150"/>
      <c r="AC65" s="150"/>
      <c r="AD65" s="150"/>
      <c r="AE65" s="150"/>
      <c r="AF65" s="150"/>
      <c r="AG65" s="150"/>
      <c r="AH65" s="150"/>
      <c r="AI65" s="296"/>
      <c r="AJ65" s="297"/>
      <c r="AK65" s="298"/>
      <c r="AL65" s="299"/>
      <c r="AM65" s="4"/>
      <c r="AN65" s="8"/>
      <c r="AO65" s="8"/>
      <c r="AP65" s="8"/>
      <c r="AQ65" s="8"/>
      <c r="AR65" s="8"/>
      <c r="AS65" s="8"/>
      <c r="BB65" s="150"/>
    </row>
    <row r="66" customFormat="false" ht="12.75" hidden="false" customHeight="true" outlineLevel="0" collapsed="false">
      <c r="A66" s="218" t="s">
        <v>442</v>
      </c>
      <c r="B66" s="275" t="n">
        <f aca="false">SUM(C66:AG66)</f>
        <v>0</v>
      </c>
      <c r="C66" s="150"/>
      <c r="D66" s="150"/>
      <c r="F66" s="150"/>
      <c r="G66" s="150"/>
      <c r="H66" s="150"/>
      <c r="I66" s="150"/>
      <c r="J66" s="150"/>
      <c r="K66" s="150"/>
      <c r="L66" s="150"/>
      <c r="M66" s="150"/>
      <c r="N66" s="150"/>
      <c r="O66" s="150"/>
      <c r="P66" s="150"/>
      <c r="Q66" s="150"/>
      <c r="R66" s="150"/>
      <c r="S66" s="150"/>
      <c r="T66" s="150"/>
      <c r="U66" s="150"/>
      <c r="V66" s="150"/>
      <c r="X66" s="150"/>
      <c r="Y66" s="150"/>
      <c r="Z66" s="150"/>
      <c r="AA66" s="150"/>
      <c r="AB66" s="150"/>
      <c r="AC66" s="150"/>
      <c r="AD66" s="150"/>
      <c r="AE66" s="150"/>
      <c r="AF66" s="150"/>
      <c r="AG66" s="150"/>
      <c r="AH66" s="150"/>
      <c r="AI66" s="296"/>
      <c r="AJ66" s="297"/>
      <c r="AK66" s="298"/>
      <c r="AL66" s="299"/>
      <c r="AM66" s="4"/>
      <c r="AN66" s="8"/>
      <c r="AO66" s="8"/>
      <c r="AP66" s="8"/>
      <c r="AQ66" s="8"/>
      <c r="AR66" s="8"/>
      <c r="AS66" s="8"/>
      <c r="BB66" s="150"/>
    </row>
    <row r="67" customFormat="false" ht="12.75" hidden="false" customHeight="true" outlineLevel="0" collapsed="false">
      <c r="A67" s="218" t="s">
        <v>443</v>
      </c>
      <c r="B67" s="275" t="n">
        <f aca="false">SUM(C67:AG67)</f>
        <v>0</v>
      </c>
      <c r="C67" s="150"/>
      <c r="D67" s="150" t="n">
        <v>0</v>
      </c>
      <c r="E67" s="140" t="n">
        <v>0</v>
      </c>
      <c r="F67" s="150" t="n">
        <v>0</v>
      </c>
      <c r="G67" s="150" t="n">
        <v>0</v>
      </c>
      <c r="H67" s="150" t="n">
        <v>0</v>
      </c>
      <c r="I67" s="150"/>
      <c r="J67" s="150"/>
      <c r="K67" s="150" t="n">
        <v>0</v>
      </c>
      <c r="L67" s="150" t="n">
        <v>0</v>
      </c>
      <c r="M67" s="150" t="n">
        <v>0</v>
      </c>
      <c r="N67" s="150" t="n">
        <v>0</v>
      </c>
      <c r="O67" s="150"/>
      <c r="P67" s="150"/>
      <c r="Q67" s="150"/>
      <c r="R67" s="150" t="n">
        <v>0</v>
      </c>
      <c r="S67" s="150" t="n">
        <v>0</v>
      </c>
      <c r="T67" s="150" t="n">
        <v>0</v>
      </c>
      <c r="U67" s="150" t="n">
        <v>0</v>
      </c>
      <c r="V67" s="150" t="n">
        <v>0</v>
      </c>
      <c r="X67" s="150"/>
      <c r="Y67" s="150" t="n">
        <v>0</v>
      </c>
      <c r="Z67" s="150" t="n">
        <f aca="false">+Input!$E$24</f>
        <v>0</v>
      </c>
      <c r="AA67" s="150"/>
      <c r="AB67" s="150"/>
      <c r="AC67" s="150"/>
      <c r="AD67" s="150"/>
      <c r="AE67" s="150"/>
      <c r="AF67" s="150"/>
      <c r="AG67" s="150"/>
      <c r="AH67" s="150"/>
      <c r="AI67" s="296"/>
      <c r="AJ67" s="297"/>
      <c r="AK67" s="298"/>
      <c r="AL67" s="299"/>
      <c r="AM67" s="4"/>
      <c r="AN67" s="8"/>
      <c r="AO67" s="8"/>
      <c r="AP67" s="8"/>
      <c r="AQ67" s="8"/>
      <c r="AR67" s="8"/>
      <c r="AS67" s="8"/>
      <c r="BB67" s="150" t="n">
        <f aca="false">+Input!$E$24</f>
        <v>0</v>
      </c>
    </row>
    <row r="68" customFormat="false" ht="12.75" hidden="false" customHeight="true" outlineLevel="0" collapsed="false">
      <c r="A68" s="218" t="s">
        <v>444</v>
      </c>
      <c r="B68" s="275" t="n">
        <f aca="false">SUM(C68:AG68)</f>
        <v>0</v>
      </c>
      <c r="C68" s="150"/>
      <c r="D68" s="150"/>
      <c r="F68" s="150"/>
      <c r="G68" s="150"/>
      <c r="H68" s="150"/>
      <c r="I68" s="150"/>
      <c r="J68" s="150"/>
      <c r="K68" s="150"/>
      <c r="L68" s="150"/>
      <c r="M68" s="150"/>
      <c r="N68" s="150"/>
      <c r="O68" s="150"/>
      <c r="P68" s="150"/>
      <c r="Q68" s="150"/>
      <c r="R68" s="150"/>
      <c r="S68" s="150"/>
      <c r="T68" s="150"/>
      <c r="U68" s="150"/>
      <c r="V68" s="150"/>
      <c r="W68" s="150"/>
      <c r="X68" s="150"/>
      <c r="Y68" s="150"/>
      <c r="Z68" s="150"/>
      <c r="AA68" s="150"/>
      <c r="AB68" s="150"/>
      <c r="AC68" s="150"/>
      <c r="AD68" s="150"/>
      <c r="AE68" s="150"/>
      <c r="AF68" s="150"/>
      <c r="AG68" s="150"/>
      <c r="AH68" s="150"/>
      <c r="AI68" s="296"/>
      <c r="AJ68" s="297"/>
      <c r="AK68" s="298"/>
      <c r="AL68" s="299"/>
      <c r="AM68" s="4"/>
      <c r="AN68" s="8"/>
      <c r="AO68" s="8"/>
      <c r="AP68" s="8"/>
      <c r="AQ68" s="8"/>
      <c r="AR68" s="8"/>
      <c r="AS68" s="8"/>
      <c r="BB68" s="150"/>
    </row>
    <row r="69" customFormat="false" ht="12.75" hidden="false" customHeight="true" outlineLevel="0" collapsed="false">
      <c r="A69" s="276" t="s">
        <v>445</v>
      </c>
      <c r="B69" s="275" t="n">
        <f aca="false">SUM(C69:AG69)</f>
        <v>0</v>
      </c>
      <c r="C69" s="150"/>
      <c r="D69" s="150"/>
      <c r="F69" s="150"/>
      <c r="G69" s="150"/>
      <c r="H69" s="150"/>
      <c r="I69" s="150"/>
      <c r="J69" s="150"/>
      <c r="K69" s="150"/>
      <c r="L69" s="150"/>
      <c r="M69" s="150"/>
      <c r="N69" s="150"/>
      <c r="O69" s="150"/>
      <c r="P69" s="150"/>
      <c r="Q69" s="150"/>
      <c r="R69" s="150"/>
      <c r="S69" s="150"/>
      <c r="T69" s="150"/>
      <c r="U69" s="150"/>
      <c r="V69" s="150"/>
      <c r="W69" s="150"/>
      <c r="X69" s="150"/>
      <c r="Y69" s="150"/>
      <c r="Z69" s="150"/>
      <c r="AA69" s="150"/>
      <c r="AB69" s="150"/>
      <c r="AC69" s="150"/>
      <c r="AD69" s="150"/>
      <c r="AE69" s="150"/>
      <c r="AF69" s="150"/>
      <c r="AG69" s="150"/>
      <c r="AH69" s="150"/>
      <c r="AI69" s="296"/>
      <c r="AJ69" s="297"/>
      <c r="AK69" s="298"/>
      <c r="AL69" s="299"/>
      <c r="AM69" s="4"/>
      <c r="AN69" s="8"/>
      <c r="AO69" s="8"/>
      <c r="AP69" s="8"/>
      <c r="AQ69" s="8"/>
      <c r="AR69" s="8"/>
      <c r="AS69" s="8"/>
      <c r="BB69" s="150"/>
    </row>
    <row r="70" customFormat="false" ht="12.75" hidden="false" customHeight="true" outlineLevel="0" collapsed="false">
      <c r="A70" s="218" t="s">
        <v>446</v>
      </c>
      <c r="B70" s="275" t="n">
        <f aca="false">SUM(C70:AG70)</f>
        <v>0</v>
      </c>
      <c r="C70" s="150"/>
      <c r="D70" s="150"/>
      <c r="F70" s="150"/>
      <c r="G70" s="150"/>
      <c r="H70" s="150"/>
      <c r="I70" s="150"/>
      <c r="J70" s="150"/>
      <c r="K70" s="150"/>
      <c r="L70" s="150"/>
      <c r="M70" s="150"/>
      <c r="N70" s="150"/>
      <c r="O70" s="150"/>
      <c r="P70" s="150"/>
      <c r="Q70" s="150"/>
      <c r="R70" s="150"/>
      <c r="S70" s="150"/>
      <c r="T70" s="150"/>
      <c r="U70" s="150"/>
      <c r="V70" s="150"/>
      <c r="W70" s="150"/>
      <c r="X70" s="150"/>
      <c r="Y70" s="150"/>
      <c r="Z70" s="150"/>
      <c r="AA70" s="150"/>
      <c r="AB70" s="150"/>
      <c r="AC70" s="150"/>
      <c r="AD70" s="150"/>
      <c r="AE70" s="150"/>
      <c r="AF70" s="150"/>
      <c r="AG70" s="150"/>
      <c r="AH70" s="150"/>
      <c r="AI70" s="296"/>
      <c r="AJ70" s="297"/>
      <c r="AK70" s="298"/>
      <c r="AL70" s="299"/>
      <c r="AM70" s="4"/>
      <c r="AN70" s="8"/>
      <c r="AO70" s="8"/>
      <c r="AP70" s="8"/>
      <c r="AQ70" s="8"/>
      <c r="AR70" s="8"/>
      <c r="AS70" s="8"/>
      <c r="BB70" s="150"/>
    </row>
    <row r="71" customFormat="false" ht="12.75" hidden="false" customHeight="true" outlineLevel="0" collapsed="false">
      <c r="A71" s="218" t="s">
        <v>447</v>
      </c>
      <c r="B71" s="275" t="s">
        <v>448</v>
      </c>
      <c r="C71" s="150"/>
      <c r="AH71" s="8"/>
      <c r="AJ71" s="8"/>
      <c r="AK71" s="8"/>
      <c r="AL71" s="132"/>
      <c r="AM71" s="9"/>
    </row>
    <row r="72" customFormat="false" ht="12.75" hidden="false" customHeight="true" outlineLevel="0" collapsed="false">
      <c r="A72" s="218"/>
      <c r="B72" s="300" t="s">
        <v>449</v>
      </c>
      <c r="C72" s="9"/>
      <c r="AH72" s="8"/>
      <c r="AJ72" s="8"/>
      <c r="AK72" s="8"/>
      <c r="AL72" s="132"/>
      <c r="AM72" s="9"/>
    </row>
    <row r="73" customFormat="false" ht="12.75" hidden="false" customHeight="true" outlineLevel="0" collapsed="false">
      <c r="A73" s="218" t="s">
        <v>450</v>
      </c>
      <c r="B73" s="275" t="n">
        <f aca="false">E22</f>
        <v>0</v>
      </c>
      <c r="C73" s="150"/>
      <c r="AH73" s="8"/>
      <c r="AJ73" s="8"/>
      <c r="AK73" s="8"/>
      <c r="AL73" s="132"/>
      <c r="AM73" s="9"/>
    </row>
    <row r="74" customFormat="false" ht="12.75" hidden="false" customHeight="true" outlineLevel="0" collapsed="false">
      <c r="A74" s="218" t="s">
        <v>451</v>
      </c>
      <c r="B74" s="275" t="n">
        <f aca="false">SUM(C74:AG74)</f>
        <v>0</v>
      </c>
      <c r="C74" s="150"/>
      <c r="D74" s="150"/>
      <c r="E74" s="150"/>
      <c r="F74" s="150"/>
      <c r="G74" s="150"/>
      <c r="H74" s="150"/>
      <c r="I74" s="150"/>
      <c r="J74" s="150"/>
      <c r="K74" s="150"/>
      <c r="L74" s="150"/>
      <c r="M74" s="0"/>
      <c r="N74" s="150"/>
      <c r="O74" s="150"/>
      <c r="P74" s="150"/>
      <c r="Q74" s="150"/>
      <c r="R74" s="150"/>
      <c r="S74" s="150"/>
      <c r="T74" s="150"/>
      <c r="U74" s="150"/>
      <c r="V74" s="150"/>
      <c r="W74" s="150"/>
      <c r="X74" s="150"/>
      <c r="Y74" s="150"/>
      <c r="Z74" s="150"/>
      <c r="AA74" s="150"/>
      <c r="AB74" s="150"/>
      <c r="AC74" s="150"/>
      <c r="AD74" s="150"/>
      <c r="AE74" s="150"/>
      <c r="AF74" s="150"/>
      <c r="AG74" s="301"/>
      <c r="AH74" s="8"/>
      <c r="AJ74" s="8"/>
      <c r="AK74" s="8"/>
      <c r="AL74" s="132"/>
      <c r="AM74" s="9"/>
    </row>
    <row r="75" customFormat="false" ht="12.75" hidden="false" customHeight="true" outlineLevel="0" collapsed="false">
      <c r="A75" s="218"/>
      <c r="B75" s="302"/>
      <c r="C75" s="9"/>
      <c r="D75" s="9"/>
      <c r="E75" s="9"/>
      <c r="F75" s="9"/>
      <c r="G75" s="9"/>
      <c r="H75" s="9"/>
      <c r="I75" s="9"/>
      <c r="J75" s="9"/>
      <c r="K75" s="9"/>
      <c r="L75" s="9"/>
      <c r="M75" s="9"/>
      <c r="N75" s="9"/>
      <c r="O75" s="9"/>
      <c r="P75" s="9"/>
      <c r="Q75" s="9"/>
      <c r="R75" s="9"/>
      <c r="S75" s="9"/>
      <c r="T75" s="9"/>
      <c r="U75" s="9"/>
      <c r="V75" s="9"/>
      <c r="W75" s="9"/>
      <c r="X75" s="9"/>
      <c r="Y75" s="9"/>
      <c r="Z75" s="9"/>
      <c r="AA75" s="9"/>
      <c r="AB75" s="9"/>
      <c r="AC75" s="9"/>
      <c r="AD75" s="9"/>
      <c r="AE75" s="9"/>
      <c r="AF75" s="9"/>
      <c r="AG75" s="303"/>
      <c r="AH75" s="8"/>
      <c r="AJ75" s="8"/>
      <c r="AK75" s="8"/>
      <c r="AL75" s="132"/>
      <c r="AM75" s="9"/>
    </row>
    <row r="76" customFormat="false" ht="12.75" hidden="false" customHeight="true" outlineLevel="0" collapsed="false">
      <c r="A76" s="304" t="s">
        <v>452</v>
      </c>
      <c r="B76" s="305" t="n">
        <f aca="false">SUM(B47:B71)-B61-B68-B69-B58-B59</f>
        <v>0</v>
      </c>
      <c r="C76" s="306"/>
      <c r="D76" s="306"/>
      <c r="E76" s="306"/>
      <c r="F76" s="306"/>
      <c r="G76" s="306"/>
      <c r="H76" s="306"/>
      <c r="I76" s="306"/>
      <c r="J76" s="306"/>
      <c r="K76" s="306"/>
      <c r="L76" s="306"/>
      <c r="M76" s="306"/>
      <c r="N76" s="306"/>
      <c r="O76" s="306"/>
      <c r="P76" s="306"/>
      <c r="Q76" s="306"/>
      <c r="R76" s="306"/>
      <c r="S76" s="306"/>
      <c r="T76" s="306"/>
      <c r="U76" s="306"/>
      <c r="V76" s="306"/>
      <c r="W76" s="306"/>
      <c r="X76" s="306"/>
      <c r="Y76" s="306"/>
      <c r="Z76" s="306"/>
      <c r="AA76" s="306"/>
      <c r="AB76" s="306"/>
      <c r="AC76" s="306"/>
      <c r="AD76" s="306"/>
      <c r="AE76" s="306"/>
      <c r="AF76" s="306"/>
      <c r="AG76" s="307"/>
      <c r="AH76" s="8"/>
      <c r="AJ76" s="8"/>
      <c r="AK76" s="8"/>
      <c r="AL76" s="132"/>
      <c r="AM76" s="9"/>
    </row>
    <row r="77" customFormat="false" ht="12.75" hidden="false" customHeight="true" outlineLevel="0" collapsed="false">
      <c r="A77" s="8"/>
      <c r="B77" s="8"/>
      <c r="C77" s="8"/>
      <c r="D77" s="8"/>
      <c r="E77" s="8"/>
      <c r="F77" s="8"/>
      <c r="G77" s="8"/>
      <c r="H77" s="8"/>
      <c r="I77" s="8"/>
      <c r="J77" s="8"/>
      <c r="K77" s="8"/>
      <c r="L77" s="8"/>
      <c r="M77" s="8"/>
      <c r="N77" s="8"/>
      <c r="O77" s="8"/>
      <c r="P77" s="8"/>
      <c r="Q77" s="8"/>
      <c r="R77" s="8"/>
      <c r="S77" s="8"/>
      <c r="T77" s="8"/>
      <c r="U77" s="8"/>
      <c r="V77" s="8"/>
      <c r="W77" s="8"/>
      <c r="X77" s="8"/>
      <c r="Y77" s="8"/>
      <c r="Z77" s="8"/>
      <c r="AA77" s="8"/>
      <c r="AB77" s="8"/>
      <c r="AC77" s="8"/>
      <c r="AD77" s="8"/>
      <c r="AE77" s="8"/>
      <c r="AF77" s="8"/>
      <c r="AG77" s="8"/>
      <c r="AH77" s="8"/>
      <c r="AJ77" s="8"/>
      <c r="AK77" s="8"/>
      <c r="AL77" s="132"/>
      <c r="AM77" s="9"/>
    </row>
    <row r="78" customFormat="false" ht="12.75" hidden="false" customHeight="true" outlineLevel="0" collapsed="false">
      <c r="A78" s="87"/>
      <c r="B78" s="308"/>
      <c r="AH78" s="87"/>
      <c r="AJ78" s="87"/>
      <c r="AK78" s="150"/>
      <c r="AL78" s="132"/>
      <c r="AM78" s="9"/>
    </row>
    <row r="79" customFormat="false" ht="12.75" hidden="false" customHeight="true" outlineLevel="0" collapsed="false">
      <c r="A79" s="252" t="s">
        <v>453</v>
      </c>
      <c r="B79" s="252"/>
      <c r="AH79" s="87"/>
      <c r="AJ79" s="87"/>
      <c r="AK79" s="150"/>
      <c r="AL79" s="132"/>
      <c r="AM79" s="9"/>
    </row>
    <row r="80" customFormat="false" ht="12.75" hidden="false" customHeight="true" outlineLevel="0" collapsed="false">
      <c r="A80" s="87"/>
      <c r="B80" s="308"/>
      <c r="AH80" s="87"/>
      <c r="AJ80" s="87"/>
      <c r="AK80" s="150"/>
      <c r="AL80" s="132"/>
      <c r="AM80" s="9"/>
    </row>
    <row r="81" customFormat="false" ht="12.75" hidden="false" customHeight="true" outlineLevel="0" collapsed="false">
      <c r="A81" s="255"/>
      <c r="B81" s="256" t="s">
        <v>414</v>
      </c>
      <c r="C81" s="257" t="n">
        <f aca="false">SUM(C85:C101)</f>
        <v>0</v>
      </c>
      <c r="D81" s="257" t="n">
        <f aca="false">SUM(D85:D101)</f>
        <v>0</v>
      </c>
      <c r="E81" s="257" t="n">
        <f aca="false">SUM(E85:E101)</f>
        <v>0</v>
      </c>
      <c r="F81" s="257" t="n">
        <f aca="false">SUM(F85:F101)</f>
        <v>0</v>
      </c>
      <c r="G81" s="257" t="n">
        <f aca="false">SUM(G85:G101)</f>
        <v>0</v>
      </c>
      <c r="H81" s="257" t="n">
        <f aca="false">SUM(H85:H101)</f>
        <v>0</v>
      </c>
      <c r="I81" s="257" t="n">
        <f aca="false">SUM(I85:I101)</f>
        <v>0</v>
      </c>
      <c r="J81" s="257" t="n">
        <f aca="false">SUM(J85:J101)</f>
        <v>0</v>
      </c>
      <c r="K81" s="257" t="n">
        <f aca="false">SUM(K85:K101)</f>
        <v>0</v>
      </c>
      <c r="L81" s="257" t="n">
        <f aca="false">SUM(L85:L101)</f>
        <v>0</v>
      </c>
      <c r="M81" s="257" t="n">
        <f aca="false">SUM(M85:M101)</f>
        <v>0</v>
      </c>
      <c r="N81" s="257" t="n">
        <f aca="false">SUM(N85:N101)</f>
        <v>0</v>
      </c>
      <c r="O81" s="257" t="n">
        <f aca="false">SUM(O85:O101)</f>
        <v>0</v>
      </c>
      <c r="P81" s="257" t="n">
        <f aca="false">SUM(P85:P101)</f>
        <v>0</v>
      </c>
      <c r="Q81" s="257" t="n">
        <f aca="false">SUM(Q85:Q101)</f>
        <v>0</v>
      </c>
      <c r="R81" s="257" t="n">
        <f aca="false">SUM(R85:R101)</f>
        <v>0</v>
      </c>
      <c r="S81" s="257" t="n">
        <f aca="false">SUM(S85:S101)</f>
        <v>0</v>
      </c>
      <c r="T81" s="257" t="n">
        <f aca="false">SUM(T85:T101)</f>
        <v>0</v>
      </c>
      <c r="U81" s="257" t="n">
        <f aca="false">SUM(U85:U101)</f>
        <v>0</v>
      </c>
      <c r="V81" s="257" t="n">
        <f aca="false">SUM(V85:V101)</f>
        <v>0</v>
      </c>
      <c r="W81" s="257" t="n">
        <f aca="false">SUM(W85:W101)</f>
        <v>0</v>
      </c>
      <c r="X81" s="257" t="n">
        <f aca="false">SUM(X85:X101)</f>
        <v>0</v>
      </c>
      <c r="Y81" s="257" t="n">
        <f aca="false">SUM(Y85:Y101)</f>
        <v>0</v>
      </c>
      <c r="Z81" s="257" t="n">
        <f aca="false">SUM(Z85:Z101)</f>
        <v>0</v>
      </c>
      <c r="AA81" s="257" t="n">
        <f aca="false">SUM(AA85:AA101)</f>
        <v>0</v>
      </c>
      <c r="AB81" s="257" t="n">
        <f aca="false">SUM(AB85:AB101)</f>
        <v>0</v>
      </c>
      <c r="AC81" s="257" t="n">
        <f aca="false">SUM(AC85:AC101)</f>
        <v>0</v>
      </c>
      <c r="AD81" s="257" t="n">
        <f aca="false">SUM(AD85:AD101)</f>
        <v>0</v>
      </c>
      <c r="AE81" s="257" t="n">
        <f aca="false">SUM(AE85:AE101)</f>
        <v>0</v>
      </c>
      <c r="AF81" s="257" t="n">
        <f aca="false">SUM(AF85:AF101)</f>
        <v>0</v>
      </c>
      <c r="AG81" s="257" t="n">
        <f aca="false">SUM(AG85:AG101)</f>
        <v>0</v>
      </c>
      <c r="AH81" s="8"/>
      <c r="AI81" s="309"/>
      <c r="AJ81" s="310"/>
      <c r="AK81" s="8"/>
      <c r="AL81" s="22"/>
      <c r="AN81" s="8"/>
      <c r="AO81" s="8"/>
      <c r="AP81" s="8"/>
      <c r="AQ81" s="8"/>
      <c r="AR81" s="8"/>
      <c r="AS81" s="8"/>
    </row>
    <row r="82" customFormat="false" ht="12.75" hidden="false" customHeight="true" outlineLevel="0" collapsed="false">
      <c r="A82" s="260" t="s">
        <v>322</v>
      </c>
      <c r="B82" s="261" t="n">
        <f aca="false">B44</f>
        <v>36982</v>
      </c>
      <c r="C82" s="262" t="n">
        <f aca="false">C44</f>
        <v>36982</v>
      </c>
      <c r="D82" s="262" t="n">
        <f aca="false">D44</f>
        <v>36983</v>
      </c>
      <c r="E82" s="262" t="n">
        <f aca="false">E44</f>
        <v>36984</v>
      </c>
      <c r="F82" s="262" t="n">
        <f aca="false">F44</f>
        <v>36985</v>
      </c>
      <c r="G82" s="262" t="n">
        <f aca="false">G44</f>
        <v>36986</v>
      </c>
      <c r="H82" s="262" t="n">
        <f aca="false">H44</f>
        <v>36987</v>
      </c>
      <c r="I82" s="262" t="n">
        <f aca="false">I44</f>
        <v>36988</v>
      </c>
      <c r="J82" s="262" t="n">
        <f aca="false">J44</f>
        <v>36989</v>
      </c>
      <c r="K82" s="262" t="n">
        <f aca="false">K44</f>
        <v>36990</v>
      </c>
      <c r="L82" s="262" t="n">
        <f aca="false">L44</f>
        <v>36991</v>
      </c>
      <c r="M82" s="262" t="n">
        <f aca="false">M44</f>
        <v>36992</v>
      </c>
      <c r="N82" s="262" t="n">
        <f aca="false">N44</f>
        <v>36993</v>
      </c>
      <c r="O82" s="262" t="n">
        <f aca="false">O44</f>
        <v>36994</v>
      </c>
      <c r="P82" s="262" t="n">
        <f aca="false">P44</f>
        <v>36995</v>
      </c>
      <c r="Q82" s="262" t="n">
        <f aca="false">Q44</f>
        <v>36996</v>
      </c>
      <c r="R82" s="262" t="n">
        <f aca="false">R44</f>
        <v>36997</v>
      </c>
      <c r="S82" s="262" t="n">
        <f aca="false">S44</f>
        <v>36998</v>
      </c>
      <c r="T82" s="262" t="n">
        <f aca="false">T44</f>
        <v>36999</v>
      </c>
      <c r="U82" s="262" t="n">
        <f aca="false">U44</f>
        <v>37000</v>
      </c>
      <c r="V82" s="262" t="n">
        <f aca="false">V44</f>
        <v>37001</v>
      </c>
      <c r="W82" s="262" t="n">
        <f aca="false">W44</f>
        <v>37002</v>
      </c>
      <c r="X82" s="262" t="n">
        <f aca="false">X44</f>
        <v>37003</v>
      </c>
      <c r="Y82" s="262" t="n">
        <f aca="false">Y44</f>
        <v>37004</v>
      </c>
      <c r="Z82" s="262" t="n">
        <f aca="false">Z44</f>
        <v>37005</v>
      </c>
      <c r="AA82" s="262" t="n">
        <f aca="false">AA44</f>
        <v>37006</v>
      </c>
      <c r="AB82" s="262" t="n">
        <f aca="false">AB44</f>
        <v>37007</v>
      </c>
      <c r="AC82" s="262" t="n">
        <f aca="false">AC44</f>
        <v>37008</v>
      </c>
      <c r="AD82" s="262" t="n">
        <f aca="false">AD44</f>
        <v>37009</v>
      </c>
      <c r="AE82" s="262" t="n">
        <f aca="false">AE44</f>
        <v>37010</v>
      </c>
      <c r="AF82" s="262" t="n">
        <f aca="false">AF44</f>
        <v>37011</v>
      </c>
      <c r="AG82" s="262" t="n">
        <f aca="false">AG44</f>
        <v>37012</v>
      </c>
      <c r="AH82" s="263"/>
      <c r="AI82" s="309"/>
      <c r="AJ82" s="311"/>
      <c r="AK82" s="263"/>
      <c r="AL82" s="266"/>
      <c r="AM82" s="263"/>
      <c r="AN82" s="263"/>
      <c r="AO82" s="263"/>
      <c r="AP82" s="263"/>
      <c r="AQ82" s="263"/>
      <c r="AR82" s="263"/>
      <c r="AS82" s="263"/>
      <c r="AT82" s="263"/>
      <c r="AU82" s="263"/>
      <c r="AV82" s="263"/>
      <c r="AW82" s="263"/>
      <c r="AX82" s="263"/>
      <c r="AY82" s="263"/>
      <c r="AZ82" s="263"/>
      <c r="BA82" s="263"/>
      <c r="BB82" s="263"/>
      <c r="BC82" s="263"/>
      <c r="BD82" s="263"/>
      <c r="BE82" s="263"/>
      <c r="BF82" s="263"/>
      <c r="BG82" s="263"/>
      <c r="BH82" s="263"/>
      <c r="BI82" s="263"/>
      <c r="BJ82" s="263"/>
      <c r="BK82" s="263"/>
      <c r="BL82" s="263"/>
      <c r="BM82" s="263"/>
      <c r="BN82" s="263"/>
      <c r="BO82" s="263"/>
      <c r="BP82" s="263"/>
      <c r="BQ82" s="263"/>
      <c r="BR82" s="263"/>
      <c r="BS82" s="263"/>
      <c r="BT82" s="263"/>
      <c r="BU82" s="263"/>
      <c r="BV82" s="263"/>
      <c r="BW82" s="263"/>
      <c r="BX82" s="263"/>
      <c r="BY82" s="263"/>
      <c r="BZ82" s="263"/>
      <c r="CA82" s="263"/>
      <c r="CB82" s="263"/>
      <c r="CC82" s="263"/>
      <c r="CD82" s="263"/>
      <c r="CE82" s="263"/>
      <c r="CF82" s="263"/>
      <c r="CG82" s="263"/>
      <c r="CH82" s="263"/>
      <c r="CI82" s="263"/>
      <c r="CJ82" s="263"/>
      <c r="CK82" s="263"/>
      <c r="CL82" s="263"/>
      <c r="CM82" s="263"/>
      <c r="CN82" s="263"/>
      <c r="CO82" s="263"/>
      <c r="CP82" s="263"/>
      <c r="CQ82" s="263"/>
      <c r="CR82" s="263"/>
      <c r="CS82" s="263"/>
      <c r="CT82" s="263"/>
      <c r="CU82" s="263"/>
      <c r="CV82" s="263"/>
      <c r="CW82" s="263"/>
      <c r="CX82" s="263"/>
      <c r="CY82" s="263"/>
      <c r="CZ82" s="263"/>
      <c r="DA82" s="263"/>
      <c r="DB82" s="263"/>
      <c r="DC82" s="263"/>
      <c r="DD82" s="263"/>
      <c r="DE82" s="263"/>
      <c r="DF82" s="263"/>
      <c r="DG82" s="263"/>
      <c r="DH82" s="263"/>
      <c r="DI82" s="263"/>
      <c r="DJ82" s="263"/>
      <c r="DK82" s="263"/>
      <c r="DL82" s="263"/>
      <c r="DM82" s="263"/>
      <c r="DN82" s="263"/>
      <c r="DO82" s="263"/>
      <c r="DP82" s="263"/>
      <c r="DQ82" s="263"/>
      <c r="DR82" s="263"/>
      <c r="DS82" s="263"/>
      <c r="DT82" s="263"/>
      <c r="DU82" s="263"/>
      <c r="DV82" s="263"/>
      <c r="DW82" s="263"/>
      <c r="DX82" s="263"/>
      <c r="DY82" s="263"/>
      <c r="DZ82" s="263"/>
      <c r="EA82" s="263"/>
      <c r="EB82" s="263"/>
      <c r="EC82" s="263"/>
      <c r="ED82" s="263"/>
      <c r="EE82" s="263"/>
      <c r="EF82" s="263"/>
      <c r="EG82" s="263"/>
      <c r="EH82" s="263"/>
      <c r="EI82" s="263"/>
      <c r="EJ82" s="263"/>
      <c r="EK82" s="263"/>
      <c r="EL82" s="263"/>
      <c r="EM82" s="263"/>
      <c r="EN82" s="263"/>
      <c r="EO82" s="263"/>
      <c r="EP82" s="263"/>
      <c r="EQ82" s="263"/>
      <c r="ER82" s="263"/>
      <c r="ES82" s="263"/>
      <c r="ET82" s="263"/>
      <c r="EU82" s="263"/>
      <c r="EV82" s="263"/>
      <c r="EW82" s="263"/>
      <c r="EX82" s="263"/>
      <c r="EY82" s="263"/>
      <c r="EZ82" s="263"/>
      <c r="FA82" s="263"/>
      <c r="FB82" s="263"/>
      <c r="FC82" s="263"/>
      <c r="FD82" s="263"/>
      <c r="FE82" s="263"/>
      <c r="FF82" s="263"/>
      <c r="FG82" s="263"/>
      <c r="FH82" s="263"/>
      <c r="FI82" s="263"/>
      <c r="FJ82" s="263"/>
      <c r="FK82" s="263"/>
      <c r="FL82" s="263"/>
      <c r="FM82" s="263"/>
      <c r="FN82" s="263"/>
      <c r="FO82" s="263"/>
      <c r="FP82" s="263"/>
      <c r="FQ82" s="263"/>
      <c r="FR82" s="263"/>
      <c r="FS82" s="263"/>
      <c r="FT82" s="263"/>
      <c r="FU82" s="263"/>
      <c r="FV82" s="263"/>
      <c r="FW82" s="263"/>
      <c r="FX82" s="263"/>
      <c r="FY82" s="263"/>
      <c r="FZ82" s="263"/>
      <c r="GA82" s="263"/>
      <c r="GB82" s="263"/>
      <c r="GC82" s="263"/>
      <c r="GD82" s="263"/>
      <c r="GE82" s="263"/>
      <c r="GF82" s="263"/>
      <c r="GG82" s="263"/>
      <c r="GH82" s="263"/>
      <c r="GI82" s="263"/>
      <c r="GJ82" s="263"/>
      <c r="GK82" s="263"/>
      <c r="GL82" s="263"/>
      <c r="GM82" s="263"/>
      <c r="GN82" s="263"/>
      <c r="GO82" s="263"/>
      <c r="GP82" s="263"/>
      <c r="GQ82" s="263"/>
      <c r="GR82" s="263"/>
      <c r="GS82" s="263"/>
      <c r="GT82" s="263"/>
      <c r="GU82" s="263"/>
      <c r="GV82" s="263"/>
      <c r="GW82" s="263"/>
      <c r="GX82" s="263"/>
      <c r="GY82" s="263"/>
      <c r="GZ82" s="263"/>
      <c r="HA82" s="263"/>
      <c r="HB82" s="263"/>
      <c r="HC82" s="263"/>
      <c r="HD82" s="263"/>
      <c r="HE82" s="263"/>
      <c r="HF82" s="263"/>
      <c r="HG82" s="263"/>
      <c r="HH82" s="263"/>
      <c r="HI82" s="263"/>
      <c r="HJ82" s="263"/>
      <c r="HK82" s="263"/>
      <c r="HL82" s="263"/>
      <c r="HM82" s="263"/>
      <c r="HN82" s="263"/>
      <c r="HO82" s="263"/>
      <c r="HP82" s="263"/>
      <c r="HQ82" s="263"/>
      <c r="HR82" s="263"/>
      <c r="HS82" s="263"/>
      <c r="HT82" s="263"/>
      <c r="HU82" s="263"/>
      <c r="HV82" s="263"/>
      <c r="HW82" s="263"/>
      <c r="HX82" s="263"/>
      <c r="HY82" s="263"/>
      <c r="HZ82" s="263"/>
      <c r="IA82" s="263"/>
      <c r="IB82" s="263"/>
      <c r="IC82" s="263"/>
      <c r="ID82" s="263"/>
      <c r="IE82" s="263"/>
      <c r="IF82" s="263"/>
      <c r="IG82" s="263"/>
      <c r="IH82" s="263"/>
      <c r="II82" s="263"/>
      <c r="IJ82" s="263"/>
      <c r="IK82" s="263"/>
      <c r="IL82" s="263"/>
      <c r="IM82" s="263"/>
      <c r="IN82" s="263"/>
      <c r="IO82" s="263"/>
      <c r="IP82" s="263"/>
      <c r="IQ82" s="263"/>
      <c r="IR82" s="263"/>
      <c r="IS82" s="263"/>
      <c r="IT82" s="263"/>
      <c r="IU82" s="263"/>
      <c r="IV82" s="263"/>
      <c r="IW82" s="263"/>
    </row>
    <row r="83" customFormat="false" ht="12.75" hidden="false" customHeight="true" outlineLevel="0" collapsed="false">
      <c r="A83" s="267"/>
      <c r="B83" s="267"/>
      <c r="C83" s="268" t="str">
        <f aca="false">C45</f>
        <v>S</v>
      </c>
      <c r="D83" s="268" t="str">
        <f aca="false">D45</f>
        <v>M</v>
      </c>
      <c r="E83" s="268" t="str">
        <f aca="false">E45</f>
        <v>T</v>
      </c>
      <c r="F83" s="268" t="str">
        <f aca="false">F45</f>
        <v>W</v>
      </c>
      <c r="G83" s="268" t="str">
        <f aca="false">G45</f>
        <v>R</v>
      </c>
      <c r="H83" s="268" t="str">
        <f aca="false">H45</f>
        <v>F</v>
      </c>
      <c r="I83" s="268" t="str">
        <f aca="false">I45</f>
        <v>S</v>
      </c>
      <c r="J83" s="268" t="str">
        <f aca="false">J45</f>
        <v>S</v>
      </c>
      <c r="K83" s="268" t="str">
        <f aca="false">K45</f>
        <v>M</v>
      </c>
      <c r="L83" s="268" t="str">
        <f aca="false">L45</f>
        <v>T</v>
      </c>
      <c r="M83" s="268" t="str">
        <f aca="false">M45</f>
        <v>W</v>
      </c>
      <c r="N83" s="268" t="str">
        <f aca="false">N45</f>
        <v>R</v>
      </c>
      <c r="O83" s="268" t="str">
        <f aca="false">O45</f>
        <v>F</v>
      </c>
      <c r="P83" s="268" t="str">
        <f aca="false">P45</f>
        <v>S</v>
      </c>
      <c r="Q83" s="268" t="str">
        <f aca="false">Q45</f>
        <v>S</v>
      </c>
      <c r="R83" s="268" t="str">
        <f aca="false">R45</f>
        <v>M</v>
      </c>
      <c r="S83" s="268" t="str">
        <f aca="false">S45</f>
        <v>T</v>
      </c>
      <c r="T83" s="268" t="str">
        <f aca="false">T45</f>
        <v>W</v>
      </c>
      <c r="U83" s="268" t="str">
        <f aca="false">U45</f>
        <v>R</v>
      </c>
      <c r="V83" s="268" t="str">
        <f aca="false">V45</f>
        <v>F</v>
      </c>
      <c r="W83" s="268" t="str">
        <f aca="false">W45</f>
        <v>S</v>
      </c>
      <c r="X83" s="268" t="str">
        <f aca="false">X45</f>
        <v>S</v>
      </c>
      <c r="Y83" s="268" t="str">
        <f aca="false">Y45</f>
        <v>M</v>
      </c>
      <c r="Z83" s="268" t="str">
        <f aca="false">Z45</f>
        <v>T</v>
      </c>
      <c r="AA83" s="268" t="str">
        <f aca="false">AA45</f>
        <v>W</v>
      </c>
      <c r="AB83" s="268" t="str">
        <f aca="false">AB45</f>
        <v>R</v>
      </c>
      <c r="AC83" s="268" t="str">
        <f aca="false">AC45</f>
        <v>F</v>
      </c>
      <c r="AD83" s="268" t="str">
        <f aca="false">AD45</f>
        <v>S</v>
      </c>
      <c r="AE83" s="268" t="str">
        <f aca="false">AE45</f>
        <v>S</v>
      </c>
      <c r="AF83" s="268" t="str">
        <f aca="false">AF45</f>
        <v>M</v>
      </c>
      <c r="AG83" s="268" t="str">
        <f aca="false">AG45</f>
        <v>T</v>
      </c>
      <c r="AH83" s="8"/>
      <c r="AI83" s="309"/>
      <c r="AJ83" s="310"/>
      <c r="AK83" s="8"/>
      <c r="AL83" s="87"/>
      <c r="AN83" s="8"/>
      <c r="AO83" s="8"/>
      <c r="AP83" s="8"/>
      <c r="AQ83" s="8"/>
      <c r="AR83" s="8"/>
      <c r="AS83" s="8"/>
    </row>
    <row r="84" customFormat="false" ht="12.75" hidden="false" customHeight="true" outlineLevel="0" collapsed="false">
      <c r="A84" s="271"/>
      <c r="B84" s="272" t="s">
        <v>420</v>
      </c>
      <c r="C84" s="273"/>
      <c r="D84" s="273"/>
      <c r="E84" s="273"/>
      <c r="F84" s="273"/>
      <c r="G84" s="273"/>
      <c r="H84" s="273"/>
      <c r="I84" s="273"/>
      <c r="J84" s="273"/>
      <c r="K84" s="273"/>
      <c r="L84" s="273"/>
      <c r="M84" s="273"/>
      <c r="N84" s="273"/>
      <c r="O84" s="273"/>
      <c r="P84" s="273"/>
      <c r="Q84" s="273"/>
      <c r="R84" s="273"/>
      <c r="S84" s="273"/>
      <c r="T84" s="273"/>
      <c r="U84" s="273"/>
      <c r="V84" s="273"/>
      <c r="W84" s="273"/>
      <c r="X84" s="273"/>
      <c r="Y84" s="273"/>
      <c r="Z84" s="273"/>
      <c r="AA84" s="273"/>
      <c r="AB84" s="273"/>
      <c r="AC84" s="273"/>
      <c r="AD84" s="273"/>
      <c r="AE84" s="273"/>
      <c r="AF84" s="273"/>
      <c r="AG84" s="274"/>
      <c r="AH84" s="87"/>
      <c r="AI84" s="145"/>
      <c r="AJ84" s="312"/>
      <c r="AK84" s="150"/>
      <c r="AL84" s="132"/>
      <c r="AM84" s="9"/>
    </row>
    <row r="85" customFormat="false" ht="12.75" hidden="false" customHeight="true" outlineLevel="0" collapsed="false">
      <c r="A85" s="218" t="s">
        <v>454</v>
      </c>
      <c r="B85" s="275" t="n">
        <f aca="false">SUM(C85:AG85)</f>
        <v>0</v>
      </c>
      <c r="C85" s="150"/>
      <c r="D85" s="150"/>
      <c r="E85" s="150"/>
      <c r="F85" s="150"/>
      <c r="G85" s="150"/>
      <c r="H85" s="150"/>
      <c r="I85" s="150"/>
      <c r="J85" s="150"/>
      <c r="K85" s="150"/>
      <c r="L85" s="150"/>
      <c r="M85" s="150"/>
      <c r="N85" s="150"/>
      <c r="O85" s="150"/>
      <c r="P85" s="150"/>
      <c r="Q85" s="150"/>
      <c r="R85" s="150"/>
      <c r="S85" s="150"/>
      <c r="T85" s="150"/>
      <c r="U85" s="150"/>
      <c r="V85" s="150"/>
      <c r="W85" s="150"/>
      <c r="X85" s="150"/>
      <c r="Y85" s="150"/>
      <c r="Z85" s="150"/>
      <c r="AA85" s="150"/>
      <c r="AB85" s="150"/>
      <c r="AC85" s="150"/>
      <c r="AD85" s="150"/>
      <c r="AE85" s="150"/>
      <c r="AF85" s="150"/>
      <c r="AG85" s="301"/>
      <c r="AH85" s="87"/>
      <c r="AJ85" s="87"/>
      <c r="AK85" s="150"/>
      <c r="AL85" s="132"/>
      <c r="AM85" s="9"/>
    </row>
    <row r="86" customFormat="false" ht="12.75" hidden="false" customHeight="true" outlineLevel="0" collapsed="false">
      <c r="A86" s="218" t="s">
        <v>455</v>
      </c>
      <c r="B86" s="275" t="n">
        <f aca="false">SUM(C86:AG86)</f>
        <v>0</v>
      </c>
      <c r="C86" s="150"/>
      <c r="D86" s="150"/>
      <c r="E86" s="150"/>
      <c r="F86" s="150"/>
      <c r="G86" s="150"/>
      <c r="H86" s="150"/>
      <c r="I86" s="150"/>
      <c r="J86" s="150"/>
      <c r="K86" s="150"/>
      <c r="L86" s="150"/>
      <c r="M86" s="150"/>
      <c r="N86" s="150"/>
      <c r="O86" s="150"/>
      <c r="P86" s="150"/>
      <c r="Q86" s="150"/>
      <c r="R86" s="150"/>
      <c r="S86" s="150"/>
      <c r="T86" s="150"/>
      <c r="U86" s="150"/>
      <c r="V86" s="150"/>
      <c r="W86" s="150"/>
      <c r="X86" s="150"/>
      <c r="Y86" s="150"/>
      <c r="Z86" s="150"/>
      <c r="AA86" s="150"/>
      <c r="AB86" s="150"/>
      <c r="AC86" s="150"/>
      <c r="AD86" s="150"/>
      <c r="AE86" s="150"/>
      <c r="AF86" s="150"/>
      <c r="AG86" s="301"/>
      <c r="AH86" s="87"/>
      <c r="AJ86" s="87"/>
      <c r="AK86" s="150"/>
      <c r="AL86" s="132"/>
      <c r="AM86" s="9"/>
    </row>
    <row r="87" customFormat="false" ht="12.75" hidden="false" customHeight="true" outlineLevel="0" collapsed="false">
      <c r="A87" s="218" t="s">
        <v>456</v>
      </c>
      <c r="B87" s="275" t="n">
        <f aca="false">SUM(C87:AG87)</f>
        <v>0</v>
      </c>
      <c r="C87" s="150"/>
      <c r="D87" s="150"/>
      <c r="E87" s="150"/>
      <c r="F87" s="150"/>
      <c r="G87" s="150"/>
      <c r="H87" s="150"/>
      <c r="I87" s="150"/>
      <c r="J87" s="150"/>
      <c r="K87" s="150"/>
      <c r="L87" s="150"/>
      <c r="M87" s="150"/>
      <c r="N87" s="150"/>
      <c r="O87" s="150"/>
      <c r="P87" s="150"/>
      <c r="Q87" s="150"/>
      <c r="R87" s="150"/>
      <c r="S87" s="150"/>
      <c r="T87" s="150"/>
      <c r="U87" s="150"/>
      <c r="V87" s="150"/>
      <c r="W87" s="150"/>
      <c r="X87" s="150"/>
      <c r="Y87" s="150"/>
      <c r="Z87" s="150"/>
      <c r="AA87" s="150"/>
      <c r="AB87" s="150"/>
      <c r="AC87" s="150"/>
      <c r="AD87" s="150"/>
      <c r="AE87" s="150"/>
      <c r="AF87" s="150"/>
      <c r="AG87" s="301"/>
      <c r="AH87" s="87"/>
      <c r="AJ87" s="87"/>
      <c r="AK87" s="150"/>
      <c r="AL87" s="132"/>
      <c r="AM87" s="9"/>
    </row>
    <row r="88" customFormat="false" ht="12.75" hidden="false" customHeight="true" outlineLevel="0" collapsed="false">
      <c r="A88" s="218" t="s">
        <v>457</v>
      </c>
      <c r="B88" s="275" t="n">
        <f aca="false">SUM(C88:AG88)</f>
        <v>0</v>
      </c>
      <c r="C88" s="150"/>
      <c r="D88" s="150"/>
      <c r="E88" s="150"/>
      <c r="F88" s="150"/>
      <c r="G88" s="150"/>
      <c r="H88" s="150"/>
      <c r="I88" s="150"/>
      <c r="J88" s="150"/>
      <c r="K88" s="150"/>
      <c r="L88" s="150"/>
      <c r="M88" s="150"/>
      <c r="N88" s="150"/>
      <c r="O88" s="150"/>
      <c r="P88" s="150"/>
      <c r="Q88" s="150"/>
      <c r="R88" s="150"/>
      <c r="S88" s="150"/>
      <c r="T88" s="150"/>
      <c r="U88" s="150"/>
      <c r="V88" s="150"/>
      <c r="W88" s="150"/>
      <c r="X88" s="150"/>
      <c r="Y88" s="150"/>
      <c r="Z88" s="150"/>
      <c r="AA88" s="150"/>
      <c r="AB88" s="150"/>
      <c r="AC88" s="150"/>
      <c r="AD88" s="150"/>
      <c r="AE88" s="150"/>
      <c r="AF88" s="150"/>
      <c r="AG88" s="301"/>
      <c r="AH88" s="87"/>
      <c r="AJ88" s="87"/>
      <c r="AK88" s="150"/>
      <c r="AL88" s="132"/>
      <c r="AM88" s="9"/>
    </row>
    <row r="89" customFormat="false" ht="12.75" hidden="false" customHeight="true" outlineLevel="0" collapsed="false">
      <c r="A89" s="218" t="s">
        <v>458</v>
      </c>
      <c r="B89" s="275" t="n">
        <f aca="false">SUM(C89:AG89)</f>
        <v>0</v>
      </c>
      <c r="C89" s="150"/>
      <c r="D89" s="150"/>
      <c r="E89" s="150"/>
      <c r="F89" s="150"/>
      <c r="G89" s="150"/>
      <c r="H89" s="150"/>
      <c r="I89" s="150"/>
      <c r="J89" s="150"/>
      <c r="K89" s="150"/>
      <c r="L89" s="150"/>
      <c r="M89" s="150"/>
      <c r="N89" s="150"/>
      <c r="O89" s="150"/>
      <c r="P89" s="150"/>
      <c r="Q89" s="150"/>
      <c r="R89" s="150"/>
      <c r="S89" s="150"/>
      <c r="T89" s="150"/>
      <c r="U89" s="150"/>
      <c r="V89" s="150"/>
      <c r="W89" s="150"/>
      <c r="X89" s="150"/>
      <c r="Y89" s="150"/>
      <c r="Z89" s="150"/>
      <c r="AA89" s="150"/>
      <c r="AB89" s="150"/>
      <c r="AC89" s="150"/>
      <c r="AD89" s="150"/>
      <c r="AE89" s="150"/>
      <c r="AF89" s="150"/>
      <c r="AG89" s="301"/>
      <c r="AH89" s="87"/>
      <c r="AJ89" s="87"/>
      <c r="AK89" s="150"/>
      <c r="AL89" s="132"/>
      <c r="AM89" s="9"/>
    </row>
    <row r="90" customFormat="false" ht="12.75" hidden="false" customHeight="true" outlineLevel="0" collapsed="false">
      <c r="A90" s="218" t="s">
        <v>459</v>
      </c>
      <c r="B90" s="275" t="n">
        <f aca="false">SUM(C90:AG90)</f>
        <v>0</v>
      </c>
      <c r="C90" s="150"/>
      <c r="D90" s="150"/>
      <c r="E90" s="150"/>
      <c r="F90" s="150"/>
      <c r="G90" s="150"/>
      <c r="H90" s="150"/>
      <c r="I90" s="150"/>
      <c r="J90" s="150"/>
      <c r="K90" s="150"/>
      <c r="L90" s="150"/>
      <c r="M90" s="150"/>
      <c r="N90" s="150"/>
      <c r="O90" s="150"/>
      <c r="P90" s="150"/>
      <c r="Q90" s="150"/>
      <c r="R90" s="150"/>
      <c r="S90" s="150"/>
      <c r="T90" s="150"/>
      <c r="U90" s="150"/>
      <c r="V90" s="150"/>
      <c r="W90" s="150"/>
      <c r="X90" s="150"/>
      <c r="Y90" s="150"/>
      <c r="Z90" s="150"/>
      <c r="AA90" s="150"/>
      <c r="AB90" s="150"/>
      <c r="AC90" s="150"/>
      <c r="AD90" s="150"/>
      <c r="AE90" s="150"/>
      <c r="AF90" s="150"/>
      <c r="AG90" s="301"/>
      <c r="AH90" s="87"/>
      <c r="AJ90" s="87"/>
      <c r="AK90" s="150"/>
      <c r="AL90" s="132"/>
      <c r="AM90" s="9"/>
    </row>
    <row r="91" customFormat="false" ht="12.75" hidden="false" customHeight="true" outlineLevel="0" collapsed="false">
      <c r="A91" s="218" t="s">
        <v>460</v>
      </c>
      <c r="B91" s="275" t="n">
        <f aca="false">SUM(C91:AG91)</f>
        <v>0</v>
      </c>
      <c r="C91" s="150"/>
      <c r="D91" s="150"/>
      <c r="E91" s="150"/>
      <c r="F91" s="150"/>
      <c r="G91" s="150"/>
      <c r="H91" s="150"/>
      <c r="I91" s="150"/>
      <c r="J91" s="150"/>
      <c r="K91" s="150"/>
      <c r="L91" s="150"/>
      <c r="M91" s="150"/>
      <c r="N91" s="150"/>
      <c r="O91" s="150"/>
      <c r="P91" s="150"/>
      <c r="Q91" s="150"/>
      <c r="R91" s="150"/>
      <c r="S91" s="150"/>
      <c r="T91" s="150"/>
      <c r="U91" s="150"/>
      <c r="V91" s="150"/>
      <c r="W91" s="150"/>
      <c r="X91" s="150"/>
      <c r="Y91" s="150"/>
      <c r="Z91" s="150"/>
      <c r="AA91" s="150"/>
      <c r="AB91" s="150"/>
      <c r="AC91" s="150"/>
      <c r="AD91" s="150"/>
      <c r="AE91" s="150"/>
      <c r="AF91" s="150"/>
      <c r="AG91" s="301"/>
      <c r="AH91" s="87"/>
      <c r="AJ91" s="87"/>
      <c r="AK91" s="150"/>
      <c r="AL91" s="132"/>
      <c r="AM91" s="9"/>
    </row>
    <row r="92" customFormat="false" ht="12.75" hidden="false" customHeight="true" outlineLevel="0" collapsed="false">
      <c r="A92" s="218" t="s">
        <v>461</v>
      </c>
      <c r="B92" s="275" t="n">
        <f aca="false">SUM(C92:AG92)</f>
        <v>0</v>
      </c>
      <c r="C92" s="150"/>
      <c r="D92" s="150"/>
      <c r="E92" s="150"/>
      <c r="F92" s="150"/>
      <c r="G92" s="150"/>
      <c r="H92" s="150"/>
      <c r="I92" s="150"/>
      <c r="J92" s="150"/>
      <c r="K92" s="150"/>
      <c r="L92" s="150"/>
      <c r="M92" s="150"/>
      <c r="N92" s="150"/>
      <c r="O92" s="150"/>
      <c r="P92" s="150"/>
      <c r="Q92" s="150"/>
      <c r="R92" s="150"/>
      <c r="S92" s="150"/>
      <c r="T92" s="150"/>
      <c r="U92" s="150"/>
      <c r="V92" s="150"/>
      <c r="W92" s="150"/>
      <c r="X92" s="150"/>
      <c r="Y92" s="150"/>
      <c r="Z92" s="150"/>
      <c r="AA92" s="150"/>
      <c r="AB92" s="150"/>
      <c r="AC92" s="150"/>
      <c r="AD92" s="150"/>
      <c r="AE92" s="150"/>
      <c r="AF92" s="150"/>
      <c r="AG92" s="301"/>
      <c r="AH92" s="87"/>
      <c r="AJ92" s="87"/>
      <c r="AK92" s="150"/>
      <c r="AL92" s="132"/>
      <c r="AM92" s="9"/>
    </row>
    <row r="93" customFormat="false" ht="12.75" hidden="false" customHeight="true" outlineLevel="0" collapsed="false">
      <c r="A93" s="218" t="s">
        <v>462</v>
      </c>
      <c r="B93" s="275" t="n">
        <f aca="false">SUM(C93:AG93)</f>
        <v>0</v>
      </c>
      <c r="C93" s="150"/>
      <c r="D93" s="150"/>
      <c r="E93" s="150"/>
      <c r="F93" s="150"/>
      <c r="G93" s="150"/>
      <c r="H93" s="150"/>
      <c r="I93" s="150"/>
      <c r="J93" s="150"/>
      <c r="K93" s="150"/>
      <c r="L93" s="150"/>
      <c r="M93" s="150"/>
      <c r="N93" s="150"/>
      <c r="O93" s="150"/>
      <c r="P93" s="150"/>
      <c r="Q93" s="150"/>
      <c r="R93" s="150"/>
      <c r="S93" s="150"/>
      <c r="T93" s="150"/>
      <c r="U93" s="150"/>
      <c r="V93" s="150"/>
      <c r="W93" s="150"/>
      <c r="X93" s="150"/>
      <c r="Y93" s="150"/>
      <c r="Z93" s="150"/>
      <c r="AA93" s="150"/>
      <c r="AB93" s="150"/>
      <c r="AC93" s="150"/>
      <c r="AD93" s="150"/>
      <c r="AE93" s="150"/>
      <c r="AF93" s="150"/>
      <c r="AG93" s="301"/>
      <c r="AH93" s="87"/>
      <c r="AJ93" s="87"/>
      <c r="AK93" s="150"/>
      <c r="AL93" s="132"/>
      <c r="AM93" s="9"/>
    </row>
    <row r="94" customFormat="false" ht="12.75" hidden="false" customHeight="true" outlineLevel="0" collapsed="false">
      <c r="A94" s="218" t="s">
        <v>463</v>
      </c>
      <c r="B94" s="275" t="n">
        <f aca="false">SUM(C94:AG94)</f>
        <v>0</v>
      </c>
      <c r="C94" s="150"/>
      <c r="D94" s="150"/>
      <c r="E94" s="150"/>
      <c r="F94" s="150"/>
      <c r="G94" s="150"/>
      <c r="H94" s="150"/>
      <c r="I94" s="150"/>
      <c r="J94" s="150"/>
      <c r="K94" s="150"/>
      <c r="L94" s="150"/>
      <c r="M94" s="150"/>
      <c r="N94" s="150"/>
      <c r="O94" s="150"/>
      <c r="P94" s="150"/>
      <c r="Q94" s="150"/>
      <c r="R94" s="150"/>
      <c r="S94" s="150"/>
      <c r="T94" s="150"/>
      <c r="U94" s="150"/>
      <c r="V94" s="150"/>
      <c r="W94" s="150"/>
      <c r="X94" s="150"/>
      <c r="Y94" s="150"/>
      <c r="Z94" s="150"/>
      <c r="AA94" s="150"/>
      <c r="AB94" s="150"/>
      <c r="AC94" s="150"/>
      <c r="AD94" s="150"/>
      <c r="AE94" s="150"/>
      <c r="AF94" s="150"/>
      <c r="AG94" s="301"/>
      <c r="AH94" s="87"/>
      <c r="AJ94" s="87"/>
      <c r="AK94" s="150"/>
      <c r="AL94" s="132"/>
      <c r="AM94" s="9"/>
    </row>
    <row r="95" customFormat="false" ht="12.75" hidden="false" customHeight="true" outlineLevel="0" collapsed="false">
      <c r="A95" s="218" t="s">
        <v>464</v>
      </c>
      <c r="B95" s="275" t="n">
        <f aca="false">SUM(C95:AG95)</f>
        <v>0</v>
      </c>
      <c r="C95" s="150"/>
      <c r="D95" s="150"/>
      <c r="E95" s="150"/>
      <c r="F95" s="150"/>
      <c r="G95" s="150"/>
      <c r="H95" s="150"/>
      <c r="I95" s="150"/>
      <c r="J95" s="150"/>
      <c r="K95" s="150"/>
      <c r="L95" s="150"/>
      <c r="M95" s="150"/>
      <c r="N95" s="150"/>
      <c r="O95" s="150"/>
      <c r="P95" s="150"/>
      <c r="Q95" s="150"/>
      <c r="R95" s="150"/>
      <c r="S95" s="150"/>
      <c r="T95" s="150"/>
      <c r="U95" s="150"/>
      <c r="V95" s="150"/>
      <c r="W95" s="150"/>
      <c r="X95" s="150"/>
      <c r="Y95" s="150"/>
      <c r="Z95" s="150"/>
      <c r="AA95" s="150"/>
      <c r="AB95" s="150"/>
      <c r="AC95" s="150"/>
      <c r="AD95" s="150"/>
      <c r="AE95" s="150"/>
      <c r="AF95" s="150"/>
      <c r="AG95" s="301"/>
      <c r="AH95" s="87"/>
      <c r="AJ95" s="87"/>
      <c r="AK95" s="150"/>
      <c r="AL95" s="132"/>
      <c r="AM95" s="9"/>
    </row>
    <row r="96" customFormat="false" ht="12.75" hidden="false" customHeight="true" outlineLevel="0" collapsed="false">
      <c r="A96" s="218" t="s">
        <v>465</v>
      </c>
      <c r="B96" s="275" t="n">
        <f aca="false">SUM(C96:AG96)</f>
        <v>0</v>
      </c>
      <c r="C96" s="150"/>
      <c r="D96" s="150"/>
      <c r="E96" s="150"/>
      <c r="F96" s="150"/>
      <c r="G96" s="150"/>
      <c r="H96" s="150"/>
      <c r="I96" s="150"/>
      <c r="J96" s="150"/>
      <c r="K96" s="150"/>
      <c r="L96" s="150"/>
      <c r="M96" s="150"/>
      <c r="N96" s="150"/>
      <c r="O96" s="150"/>
      <c r="P96" s="150"/>
      <c r="Q96" s="150"/>
      <c r="R96" s="150"/>
      <c r="S96" s="150"/>
      <c r="T96" s="150"/>
      <c r="U96" s="150"/>
      <c r="V96" s="150"/>
      <c r="W96" s="150"/>
      <c r="X96" s="150"/>
      <c r="Y96" s="150"/>
      <c r="Z96" s="150"/>
      <c r="AA96" s="150"/>
      <c r="AB96" s="150"/>
      <c r="AC96" s="150"/>
      <c r="AD96" s="150"/>
      <c r="AE96" s="150"/>
      <c r="AF96" s="150"/>
      <c r="AG96" s="301"/>
      <c r="AH96" s="87"/>
      <c r="AJ96" s="87"/>
      <c r="AK96" s="150"/>
      <c r="AL96" s="132"/>
      <c r="AM96" s="9"/>
    </row>
    <row r="97" customFormat="false" ht="12.75" hidden="false" customHeight="true" outlineLevel="0" collapsed="false">
      <c r="A97" s="218" t="s">
        <v>466</v>
      </c>
      <c r="B97" s="275" t="n">
        <f aca="false">SUM(C97:AG97)</f>
        <v>0</v>
      </c>
      <c r="C97" s="150"/>
      <c r="D97" s="150"/>
      <c r="E97" s="150"/>
      <c r="F97" s="150"/>
      <c r="G97" s="150"/>
      <c r="H97" s="150"/>
      <c r="I97" s="150"/>
      <c r="J97" s="150"/>
      <c r="K97" s="150"/>
      <c r="L97" s="150"/>
      <c r="M97" s="150"/>
      <c r="N97" s="150"/>
      <c r="O97" s="150"/>
      <c r="P97" s="150"/>
      <c r="Q97" s="150"/>
      <c r="R97" s="150"/>
      <c r="S97" s="150"/>
      <c r="T97" s="150"/>
      <c r="U97" s="150"/>
      <c r="V97" s="150"/>
      <c r="W97" s="150"/>
      <c r="X97" s="150"/>
      <c r="Y97" s="150"/>
      <c r="Z97" s="150"/>
      <c r="AA97" s="150"/>
      <c r="AB97" s="150"/>
      <c r="AC97" s="150"/>
      <c r="AD97" s="150"/>
      <c r="AE97" s="150"/>
      <c r="AF97" s="150"/>
      <c r="AG97" s="301"/>
      <c r="AH97" s="87"/>
      <c r="AJ97" s="87"/>
      <c r="AK97" s="150"/>
      <c r="AL97" s="132"/>
      <c r="AM97" s="9"/>
    </row>
    <row r="98" customFormat="false" ht="12.75" hidden="false" customHeight="true" outlineLevel="0" collapsed="false">
      <c r="A98" s="218"/>
      <c r="B98" s="275"/>
      <c r="C98" s="150"/>
      <c r="D98" s="150"/>
      <c r="E98" s="150"/>
      <c r="F98" s="150"/>
      <c r="G98" s="150"/>
      <c r="H98" s="150"/>
      <c r="I98" s="150"/>
      <c r="J98" s="150"/>
      <c r="K98" s="150"/>
      <c r="L98" s="150"/>
      <c r="M98" s="150"/>
      <c r="N98" s="150"/>
      <c r="O98" s="150"/>
      <c r="P98" s="150"/>
      <c r="Q98" s="150"/>
      <c r="R98" s="150"/>
      <c r="S98" s="150"/>
      <c r="T98" s="150"/>
      <c r="U98" s="150"/>
      <c r="V98" s="150"/>
      <c r="W98" s="150"/>
      <c r="X98" s="150"/>
      <c r="Y98" s="150"/>
      <c r="Z98" s="150"/>
      <c r="AA98" s="150"/>
      <c r="AB98" s="150"/>
      <c r="AC98" s="150"/>
      <c r="AD98" s="150"/>
      <c r="AE98" s="150"/>
      <c r="AF98" s="150"/>
      <c r="AG98" s="301"/>
      <c r="AH98" s="87"/>
      <c r="AJ98" s="87"/>
      <c r="AK98" s="150"/>
      <c r="AL98" s="132"/>
      <c r="AM98" s="9"/>
    </row>
    <row r="99" customFormat="false" ht="12.75" hidden="false" customHeight="true" outlineLevel="0" collapsed="false">
      <c r="A99" s="218"/>
      <c r="B99" s="275"/>
      <c r="C99" s="150"/>
      <c r="D99" s="150"/>
      <c r="E99" s="150"/>
      <c r="F99" s="150"/>
      <c r="G99" s="150"/>
      <c r="H99" s="150"/>
      <c r="I99" s="150"/>
      <c r="J99" s="150"/>
      <c r="K99" s="150"/>
      <c r="L99" s="150"/>
      <c r="M99" s="150"/>
      <c r="N99" s="150"/>
      <c r="O99" s="150"/>
      <c r="P99" s="150"/>
      <c r="Q99" s="150"/>
      <c r="R99" s="150"/>
      <c r="S99" s="150"/>
      <c r="T99" s="150"/>
      <c r="U99" s="150"/>
      <c r="V99" s="150"/>
      <c r="W99" s="150"/>
      <c r="X99" s="150"/>
      <c r="Y99" s="150"/>
      <c r="Z99" s="150"/>
      <c r="AA99" s="150"/>
      <c r="AB99" s="150"/>
      <c r="AC99" s="150"/>
      <c r="AD99" s="150"/>
      <c r="AE99" s="150"/>
      <c r="AF99" s="150"/>
      <c r="AG99" s="301"/>
      <c r="AH99" s="87"/>
      <c r="AJ99" s="87"/>
      <c r="AK99" s="150"/>
      <c r="AL99" s="132"/>
      <c r="AM99" s="9"/>
    </row>
    <row r="100" customFormat="false" ht="12.75" hidden="false" customHeight="true" outlineLevel="0" collapsed="false">
      <c r="A100" s="218"/>
      <c r="B100" s="275"/>
      <c r="C100" s="150"/>
      <c r="D100" s="150"/>
      <c r="E100" s="150"/>
      <c r="F100" s="150"/>
      <c r="G100" s="150"/>
      <c r="H100" s="150"/>
      <c r="I100" s="150"/>
      <c r="J100" s="150"/>
      <c r="K100" s="150"/>
      <c r="L100" s="150"/>
      <c r="M100" s="150"/>
      <c r="N100" s="150"/>
      <c r="O100" s="150"/>
      <c r="P100" s="150"/>
      <c r="Q100" s="150"/>
      <c r="R100" s="150"/>
      <c r="S100" s="150"/>
      <c r="T100" s="150"/>
      <c r="U100" s="150"/>
      <c r="V100" s="150"/>
      <c r="W100" s="150"/>
      <c r="X100" s="150"/>
      <c r="Y100" s="150"/>
      <c r="Z100" s="150"/>
      <c r="AA100" s="150"/>
      <c r="AB100" s="150"/>
      <c r="AC100" s="150"/>
      <c r="AD100" s="150"/>
      <c r="AE100" s="150"/>
      <c r="AF100" s="150"/>
      <c r="AG100" s="301"/>
      <c r="AH100" s="87"/>
      <c r="AJ100" s="87"/>
      <c r="AK100" s="150"/>
      <c r="AL100" s="132"/>
      <c r="AM100" s="9"/>
    </row>
    <row r="101" customFormat="false" ht="12.75" hidden="false" customHeight="true" outlineLevel="0" collapsed="false">
      <c r="A101" s="218"/>
      <c r="B101" s="275"/>
      <c r="C101" s="150"/>
      <c r="D101" s="150"/>
      <c r="E101" s="150"/>
      <c r="F101" s="150"/>
      <c r="G101" s="150"/>
      <c r="H101" s="150"/>
      <c r="I101" s="150"/>
      <c r="J101" s="150"/>
      <c r="K101" s="150"/>
      <c r="L101" s="150"/>
      <c r="M101" s="150"/>
      <c r="N101" s="150"/>
      <c r="O101" s="150"/>
      <c r="P101" s="150"/>
      <c r="Q101" s="150"/>
      <c r="R101" s="150"/>
      <c r="S101" s="150"/>
      <c r="T101" s="150"/>
      <c r="U101" s="150"/>
      <c r="V101" s="150"/>
      <c r="W101" s="150"/>
      <c r="X101" s="150"/>
      <c r="Y101" s="150"/>
      <c r="Z101" s="150"/>
      <c r="AA101" s="150"/>
      <c r="AB101" s="150"/>
      <c r="AC101" s="150"/>
      <c r="AD101" s="150"/>
      <c r="AE101" s="150"/>
      <c r="AF101" s="150"/>
      <c r="AG101" s="301"/>
      <c r="AH101" s="87"/>
      <c r="AJ101" s="87"/>
      <c r="AK101" s="150"/>
      <c r="AL101" s="132"/>
      <c r="AM101" s="9"/>
    </row>
    <row r="102" customFormat="false" ht="12.75" hidden="false" customHeight="true" outlineLevel="0" collapsed="false">
      <c r="A102" s="313" t="s">
        <v>467</v>
      </c>
      <c r="B102" s="304" t="n">
        <f aca="false">SUM(B87:B101)</f>
        <v>0</v>
      </c>
      <c r="C102" s="314"/>
      <c r="D102" s="314"/>
      <c r="E102" s="314"/>
      <c r="F102" s="314"/>
      <c r="G102" s="314"/>
      <c r="H102" s="314"/>
      <c r="I102" s="314"/>
      <c r="J102" s="314"/>
      <c r="K102" s="314"/>
      <c r="L102" s="314"/>
      <c r="M102" s="314"/>
      <c r="N102" s="314"/>
      <c r="O102" s="314"/>
      <c r="P102" s="314"/>
      <c r="Q102" s="314"/>
      <c r="R102" s="314"/>
      <c r="S102" s="314"/>
      <c r="T102" s="314"/>
      <c r="U102" s="314"/>
      <c r="V102" s="314"/>
      <c r="W102" s="314"/>
      <c r="X102" s="314"/>
      <c r="Y102" s="314"/>
      <c r="Z102" s="314"/>
      <c r="AA102" s="314"/>
      <c r="AB102" s="314"/>
      <c r="AC102" s="314"/>
      <c r="AD102" s="314"/>
      <c r="AE102" s="314"/>
      <c r="AF102" s="314"/>
      <c r="AG102" s="315"/>
      <c r="AH102" s="87"/>
      <c r="AJ102" s="87"/>
      <c r="AK102" s="150"/>
      <c r="AL102" s="132"/>
      <c r="AM102" s="9"/>
    </row>
    <row r="103" customFormat="false" ht="12.75" hidden="false" customHeight="true" outlineLevel="0" collapsed="false">
      <c r="A103" s="87"/>
      <c r="B103" s="308"/>
      <c r="C103" s="150"/>
      <c r="D103" s="150"/>
      <c r="E103" s="150"/>
      <c r="F103" s="150"/>
      <c r="G103" s="150"/>
      <c r="H103" s="150"/>
      <c r="I103" s="150"/>
      <c r="J103" s="150"/>
      <c r="K103" s="150"/>
      <c r="L103" s="150"/>
      <c r="M103" s="150"/>
      <c r="N103" s="150"/>
      <c r="O103" s="150"/>
      <c r="P103" s="150"/>
      <c r="Q103" s="150"/>
      <c r="R103" s="150"/>
      <c r="S103" s="150"/>
      <c r="T103" s="150"/>
      <c r="U103" s="150"/>
      <c r="V103" s="150"/>
      <c r="W103" s="150"/>
      <c r="X103" s="150"/>
      <c r="Y103" s="150"/>
      <c r="Z103" s="150"/>
      <c r="AA103" s="150"/>
      <c r="AB103" s="150"/>
      <c r="AC103" s="150"/>
      <c r="AD103" s="150"/>
      <c r="AE103" s="150"/>
      <c r="AF103" s="150"/>
      <c r="AG103" s="150"/>
      <c r="AH103" s="87"/>
      <c r="AJ103" s="87"/>
      <c r="AK103" s="150"/>
      <c r="AL103" s="132"/>
      <c r="AM103" s="9"/>
    </row>
    <row r="104" customFormat="false" ht="12.75" hidden="false" customHeight="true" outlineLevel="0" collapsed="false">
      <c r="A104" s="255"/>
      <c r="B104" s="256" t="s">
        <v>414</v>
      </c>
      <c r="C104" s="257" t="n">
        <f aca="false">SUM(C108:C117)</f>
        <v>0</v>
      </c>
      <c r="D104" s="257" t="n">
        <f aca="false">SUM(D108:D117)</f>
        <v>0</v>
      </c>
      <c r="E104" s="257" t="n">
        <f aca="false">SUM(E108:E117)</f>
        <v>0</v>
      </c>
      <c r="F104" s="257" t="n">
        <f aca="false">SUM(F108:F117)</f>
        <v>0</v>
      </c>
      <c r="G104" s="257" t="n">
        <f aca="false">SUM(G108:G117)</f>
        <v>0</v>
      </c>
      <c r="H104" s="257" t="n">
        <f aca="false">SUM(H108:H117)</f>
        <v>0</v>
      </c>
      <c r="I104" s="257" t="n">
        <f aca="false">SUM(I108:I117)</f>
        <v>0</v>
      </c>
      <c r="J104" s="257" t="n">
        <f aca="false">SUM(J108:J117)</f>
        <v>0</v>
      </c>
      <c r="K104" s="257" t="n">
        <f aca="false">SUM(K108:K117)</f>
        <v>0</v>
      </c>
      <c r="L104" s="257" t="n">
        <f aca="false">SUM(L108:L117)</f>
        <v>0</v>
      </c>
      <c r="M104" s="257" t="n">
        <f aca="false">SUM(M108:M117)</f>
        <v>0</v>
      </c>
      <c r="N104" s="257" t="n">
        <f aca="false">SUM(N108:N117)</f>
        <v>0</v>
      </c>
      <c r="O104" s="257" t="n">
        <f aca="false">SUM(O108:O117)</f>
        <v>0</v>
      </c>
      <c r="P104" s="257" t="n">
        <f aca="false">SUM(P108:P117)</f>
        <v>0</v>
      </c>
      <c r="Q104" s="257" t="n">
        <f aca="false">SUM(Q108:Q117)</f>
        <v>0</v>
      </c>
      <c r="R104" s="257" t="n">
        <f aca="false">SUM(R108:R117)</f>
        <v>0</v>
      </c>
      <c r="S104" s="257" t="n">
        <f aca="false">SUM(S108:S117)</f>
        <v>0</v>
      </c>
      <c r="T104" s="257" t="n">
        <f aca="false">SUM(T108:T117)</f>
        <v>0</v>
      </c>
      <c r="U104" s="257" t="n">
        <f aca="false">SUM(U108:U117)</f>
        <v>0</v>
      </c>
      <c r="V104" s="257" t="n">
        <f aca="false">SUM(V108:V117)</f>
        <v>0</v>
      </c>
      <c r="W104" s="257" t="n">
        <f aca="false">SUM(W108:W117)</f>
        <v>0</v>
      </c>
      <c r="X104" s="257" t="n">
        <f aca="false">SUM(X108:X117)</f>
        <v>0</v>
      </c>
      <c r="Y104" s="257" t="n">
        <f aca="false">SUM(Y108:Y117)</f>
        <v>0</v>
      </c>
      <c r="Z104" s="257" t="n">
        <f aca="false">SUM(Z108:Z117)</f>
        <v>0</v>
      </c>
      <c r="AA104" s="257" t="n">
        <f aca="false">SUM(AA108:AA117)</f>
        <v>0</v>
      </c>
      <c r="AB104" s="257" t="n">
        <f aca="false">SUM(AB108:AB117)</f>
        <v>0</v>
      </c>
      <c r="AC104" s="257" t="n">
        <f aca="false">SUM(AC108:AC117)</f>
        <v>0</v>
      </c>
      <c r="AD104" s="257" t="n">
        <f aca="false">SUM(AD108:AD117)</f>
        <v>0</v>
      </c>
      <c r="AE104" s="257" t="n">
        <f aca="false">SUM(AE108:AE117)</f>
        <v>0</v>
      </c>
      <c r="AF104" s="257" t="n">
        <f aca="false">SUM(AF108:AF117)</f>
        <v>0</v>
      </c>
      <c r="AG104" s="257" t="n">
        <f aca="false">SUM(AG108:AG117)</f>
        <v>0</v>
      </c>
      <c r="AH104" s="8"/>
      <c r="AI104" s="309"/>
      <c r="AJ104" s="310"/>
      <c r="AK104" s="8"/>
      <c r="AL104" s="22"/>
      <c r="AN104" s="8"/>
      <c r="AO104" s="8"/>
      <c r="AP104" s="8"/>
      <c r="AQ104" s="8"/>
      <c r="AR104" s="8"/>
      <c r="AS104" s="8"/>
    </row>
    <row r="105" customFormat="false" ht="12.75" hidden="false" customHeight="true" outlineLevel="0" collapsed="false">
      <c r="A105" s="260" t="s">
        <v>468</v>
      </c>
      <c r="B105" s="261" t="n">
        <f aca="false">B44</f>
        <v>36982</v>
      </c>
      <c r="C105" s="262" t="n">
        <f aca="false">C44</f>
        <v>36982</v>
      </c>
      <c r="D105" s="262" t="n">
        <f aca="false">D44</f>
        <v>36983</v>
      </c>
      <c r="E105" s="262" t="n">
        <f aca="false">E44</f>
        <v>36984</v>
      </c>
      <c r="F105" s="262" t="n">
        <f aca="false">F44</f>
        <v>36985</v>
      </c>
      <c r="G105" s="262" t="n">
        <f aca="false">G44</f>
        <v>36986</v>
      </c>
      <c r="H105" s="262" t="n">
        <f aca="false">H44</f>
        <v>36987</v>
      </c>
      <c r="I105" s="262" t="n">
        <f aca="false">I44</f>
        <v>36988</v>
      </c>
      <c r="J105" s="262" t="n">
        <f aca="false">J44</f>
        <v>36989</v>
      </c>
      <c r="K105" s="262" t="n">
        <f aca="false">K44</f>
        <v>36990</v>
      </c>
      <c r="L105" s="262" t="n">
        <f aca="false">L44</f>
        <v>36991</v>
      </c>
      <c r="M105" s="262" t="n">
        <f aca="false">M44</f>
        <v>36992</v>
      </c>
      <c r="N105" s="262" t="n">
        <f aca="false">N44</f>
        <v>36993</v>
      </c>
      <c r="O105" s="262" t="n">
        <f aca="false">O44</f>
        <v>36994</v>
      </c>
      <c r="P105" s="262" t="n">
        <f aca="false">P44</f>
        <v>36995</v>
      </c>
      <c r="Q105" s="262" t="n">
        <f aca="false">Q44</f>
        <v>36996</v>
      </c>
      <c r="R105" s="262" t="n">
        <f aca="false">R44</f>
        <v>36997</v>
      </c>
      <c r="S105" s="262" t="n">
        <f aca="false">S44</f>
        <v>36998</v>
      </c>
      <c r="T105" s="262" t="n">
        <f aca="false">T44</f>
        <v>36999</v>
      </c>
      <c r="U105" s="262" t="n">
        <f aca="false">U44</f>
        <v>37000</v>
      </c>
      <c r="V105" s="262" t="n">
        <f aca="false">V44</f>
        <v>37001</v>
      </c>
      <c r="W105" s="262" t="n">
        <f aca="false">W44</f>
        <v>37002</v>
      </c>
      <c r="X105" s="262" t="n">
        <f aca="false">X44</f>
        <v>37003</v>
      </c>
      <c r="Y105" s="262" t="n">
        <f aca="false">Y44</f>
        <v>37004</v>
      </c>
      <c r="Z105" s="262" t="n">
        <f aca="false">Z44</f>
        <v>37005</v>
      </c>
      <c r="AA105" s="262" t="n">
        <f aca="false">AA44</f>
        <v>37006</v>
      </c>
      <c r="AB105" s="262" t="n">
        <f aca="false">AB44</f>
        <v>37007</v>
      </c>
      <c r="AC105" s="262" t="n">
        <f aca="false">AC44</f>
        <v>37008</v>
      </c>
      <c r="AD105" s="262" t="n">
        <f aca="false">AD44</f>
        <v>37009</v>
      </c>
      <c r="AE105" s="262" t="n">
        <f aca="false">AE44</f>
        <v>37010</v>
      </c>
      <c r="AF105" s="262" t="n">
        <f aca="false">AF44</f>
        <v>37011</v>
      </c>
      <c r="AG105" s="262" t="n">
        <f aca="false">AG44</f>
        <v>37012</v>
      </c>
      <c r="AH105" s="263"/>
      <c r="AI105" s="309"/>
      <c r="AJ105" s="311"/>
      <c r="AK105" s="263"/>
      <c r="AL105" s="266"/>
      <c r="AM105" s="263"/>
      <c r="AN105" s="263"/>
      <c r="AO105" s="263"/>
      <c r="AP105" s="263"/>
      <c r="AQ105" s="263"/>
      <c r="AR105" s="263"/>
      <c r="AS105" s="263"/>
      <c r="AT105" s="263"/>
      <c r="AU105" s="263"/>
      <c r="AV105" s="263"/>
      <c r="AW105" s="263"/>
      <c r="AX105" s="263"/>
      <c r="AY105" s="263"/>
      <c r="AZ105" s="263"/>
      <c r="BA105" s="263"/>
      <c r="BB105" s="263"/>
      <c r="BC105" s="263"/>
      <c r="BD105" s="263"/>
      <c r="BE105" s="263"/>
      <c r="BF105" s="263"/>
      <c r="BG105" s="263"/>
      <c r="BH105" s="263"/>
      <c r="BI105" s="263"/>
      <c r="BJ105" s="263"/>
      <c r="BK105" s="263"/>
      <c r="BL105" s="263"/>
      <c r="BM105" s="263"/>
      <c r="BN105" s="263"/>
      <c r="BO105" s="263"/>
      <c r="BP105" s="263"/>
      <c r="BQ105" s="263"/>
      <c r="BR105" s="263"/>
      <c r="BS105" s="263"/>
      <c r="BT105" s="263"/>
      <c r="BU105" s="263"/>
      <c r="BV105" s="263"/>
      <c r="BW105" s="263"/>
      <c r="BX105" s="263"/>
      <c r="BY105" s="263"/>
      <c r="BZ105" s="263"/>
      <c r="CA105" s="263"/>
      <c r="CB105" s="263"/>
      <c r="CC105" s="263"/>
      <c r="CD105" s="263"/>
      <c r="CE105" s="263"/>
      <c r="CF105" s="263"/>
      <c r="CG105" s="263"/>
      <c r="CH105" s="263"/>
      <c r="CI105" s="263"/>
      <c r="CJ105" s="263"/>
      <c r="CK105" s="263"/>
      <c r="CL105" s="263"/>
      <c r="CM105" s="263"/>
      <c r="CN105" s="263"/>
      <c r="CO105" s="263"/>
      <c r="CP105" s="263"/>
      <c r="CQ105" s="263"/>
      <c r="CR105" s="263"/>
      <c r="CS105" s="263"/>
      <c r="CT105" s="263"/>
      <c r="CU105" s="263"/>
      <c r="CV105" s="263"/>
      <c r="CW105" s="263"/>
      <c r="CX105" s="263"/>
      <c r="CY105" s="263"/>
      <c r="CZ105" s="263"/>
      <c r="DA105" s="263"/>
      <c r="DB105" s="263"/>
      <c r="DC105" s="263"/>
      <c r="DD105" s="263"/>
      <c r="DE105" s="263"/>
      <c r="DF105" s="263"/>
      <c r="DG105" s="263"/>
      <c r="DH105" s="263"/>
      <c r="DI105" s="263"/>
      <c r="DJ105" s="263"/>
      <c r="DK105" s="263"/>
      <c r="DL105" s="263"/>
      <c r="DM105" s="263"/>
      <c r="DN105" s="263"/>
      <c r="DO105" s="263"/>
      <c r="DP105" s="263"/>
      <c r="DQ105" s="263"/>
      <c r="DR105" s="263"/>
      <c r="DS105" s="263"/>
      <c r="DT105" s="263"/>
      <c r="DU105" s="263"/>
      <c r="DV105" s="263"/>
      <c r="DW105" s="263"/>
      <c r="DX105" s="263"/>
      <c r="DY105" s="263"/>
      <c r="DZ105" s="263"/>
      <c r="EA105" s="263"/>
      <c r="EB105" s="263"/>
      <c r="EC105" s="263"/>
      <c r="ED105" s="263"/>
      <c r="EE105" s="263"/>
      <c r="EF105" s="263"/>
      <c r="EG105" s="263"/>
      <c r="EH105" s="263"/>
      <c r="EI105" s="263"/>
      <c r="EJ105" s="263"/>
      <c r="EK105" s="263"/>
      <c r="EL105" s="263"/>
      <c r="EM105" s="263"/>
      <c r="EN105" s="263"/>
      <c r="EO105" s="263"/>
      <c r="EP105" s="263"/>
      <c r="EQ105" s="263"/>
      <c r="ER105" s="263"/>
      <c r="ES105" s="263"/>
      <c r="ET105" s="263"/>
      <c r="EU105" s="263"/>
      <c r="EV105" s="263"/>
      <c r="EW105" s="263"/>
      <c r="EX105" s="263"/>
      <c r="EY105" s="263"/>
      <c r="EZ105" s="263"/>
      <c r="FA105" s="263"/>
      <c r="FB105" s="263"/>
      <c r="FC105" s="263"/>
      <c r="FD105" s="263"/>
      <c r="FE105" s="263"/>
      <c r="FF105" s="263"/>
      <c r="FG105" s="263"/>
      <c r="FH105" s="263"/>
      <c r="FI105" s="263"/>
      <c r="FJ105" s="263"/>
      <c r="FK105" s="263"/>
      <c r="FL105" s="263"/>
      <c r="FM105" s="263"/>
      <c r="FN105" s="263"/>
      <c r="FO105" s="263"/>
      <c r="FP105" s="263"/>
      <c r="FQ105" s="263"/>
      <c r="FR105" s="263"/>
      <c r="FS105" s="263"/>
      <c r="FT105" s="263"/>
      <c r="FU105" s="263"/>
      <c r="FV105" s="263"/>
      <c r="FW105" s="263"/>
      <c r="FX105" s="263"/>
      <c r="FY105" s="263"/>
      <c r="FZ105" s="263"/>
      <c r="GA105" s="263"/>
      <c r="GB105" s="263"/>
      <c r="GC105" s="263"/>
      <c r="GD105" s="263"/>
      <c r="GE105" s="263"/>
      <c r="GF105" s="263"/>
      <c r="GG105" s="263"/>
      <c r="GH105" s="263"/>
      <c r="GI105" s="263"/>
      <c r="GJ105" s="263"/>
      <c r="GK105" s="263"/>
      <c r="GL105" s="263"/>
      <c r="GM105" s="263"/>
      <c r="GN105" s="263"/>
      <c r="GO105" s="263"/>
      <c r="GP105" s="263"/>
      <c r="GQ105" s="263"/>
      <c r="GR105" s="263"/>
      <c r="GS105" s="263"/>
      <c r="GT105" s="263"/>
      <c r="GU105" s="263"/>
      <c r="GV105" s="263"/>
      <c r="GW105" s="263"/>
      <c r="GX105" s="263"/>
      <c r="GY105" s="263"/>
      <c r="GZ105" s="263"/>
      <c r="HA105" s="263"/>
      <c r="HB105" s="263"/>
      <c r="HC105" s="263"/>
      <c r="HD105" s="263"/>
      <c r="HE105" s="263"/>
      <c r="HF105" s="263"/>
      <c r="HG105" s="263"/>
      <c r="HH105" s="263"/>
      <c r="HI105" s="263"/>
      <c r="HJ105" s="263"/>
      <c r="HK105" s="263"/>
      <c r="HL105" s="263"/>
      <c r="HM105" s="263"/>
      <c r="HN105" s="263"/>
      <c r="HO105" s="263"/>
      <c r="HP105" s="263"/>
      <c r="HQ105" s="263"/>
      <c r="HR105" s="263"/>
      <c r="HS105" s="263"/>
      <c r="HT105" s="263"/>
      <c r="HU105" s="263"/>
      <c r="HV105" s="263"/>
      <c r="HW105" s="263"/>
      <c r="HX105" s="263"/>
      <c r="HY105" s="263"/>
      <c r="HZ105" s="263"/>
      <c r="IA105" s="263"/>
      <c r="IB105" s="263"/>
      <c r="IC105" s="263"/>
      <c r="ID105" s="263"/>
      <c r="IE105" s="263"/>
      <c r="IF105" s="263"/>
      <c r="IG105" s="263"/>
      <c r="IH105" s="263"/>
      <c r="II105" s="263"/>
      <c r="IJ105" s="263"/>
      <c r="IK105" s="263"/>
      <c r="IL105" s="263"/>
      <c r="IM105" s="263"/>
      <c r="IN105" s="263"/>
      <c r="IO105" s="263"/>
      <c r="IP105" s="263"/>
      <c r="IQ105" s="263"/>
      <c r="IR105" s="263"/>
      <c r="IS105" s="263"/>
      <c r="IT105" s="263"/>
      <c r="IU105" s="263"/>
      <c r="IV105" s="263"/>
      <c r="IW105" s="263"/>
    </row>
    <row r="106" customFormat="false" ht="12.75" hidden="false" customHeight="true" outlineLevel="0" collapsed="false">
      <c r="A106" s="267"/>
      <c r="B106" s="267"/>
      <c r="C106" s="268" t="str">
        <f aca="false">C45</f>
        <v>S</v>
      </c>
      <c r="D106" s="268" t="str">
        <f aca="false">D45</f>
        <v>M</v>
      </c>
      <c r="E106" s="268" t="str">
        <f aca="false">E45</f>
        <v>T</v>
      </c>
      <c r="F106" s="268" t="str">
        <f aca="false">F45</f>
        <v>W</v>
      </c>
      <c r="G106" s="268" t="str">
        <f aca="false">G45</f>
        <v>R</v>
      </c>
      <c r="H106" s="268" t="str">
        <f aca="false">H45</f>
        <v>F</v>
      </c>
      <c r="I106" s="268" t="str">
        <f aca="false">I45</f>
        <v>S</v>
      </c>
      <c r="J106" s="268" t="str">
        <f aca="false">J45</f>
        <v>S</v>
      </c>
      <c r="K106" s="268" t="str">
        <f aca="false">K45</f>
        <v>M</v>
      </c>
      <c r="L106" s="268" t="str">
        <f aca="false">L45</f>
        <v>T</v>
      </c>
      <c r="M106" s="268" t="str">
        <f aca="false">M45</f>
        <v>W</v>
      </c>
      <c r="N106" s="268" t="str">
        <f aca="false">N45</f>
        <v>R</v>
      </c>
      <c r="O106" s="268" t="str">
        <f aca="false">O45</f>
        <v>F</v>
      </c>
      <c r="P106" s="268" t="str">
        <f aca="false">P45</f>
        <v>S</v>
      </c>
      <c r="Q106" s="268" t="str">
        <f aca="false">Q45</f>
        <v>S</v>
      </c>
      <c r="R106" s="268" t="str">
        <f aca="false">R45</f>
        <v>M</v>
      </c>
      <c r="S106" s="268" t="str">
        <f aca="false">S45</f>
        <v>T</v>
      </c>
      <c r="T106" s="268" t="str">
        <f aca="false">T45</f>
        <v>W</v>
      </c>
      <c r="U106" s="268" t="str">
        <f aca="false">U45</f>
        <v>R</v>
      </c>
      <c r="V106" s="268" t="str">
        <f aca="false">V45</f>
        <v>F</v>
      </c>
      <c r="W106" s="268" t="str">
        <f aca="false">W45</f>
        <v>S</v>
      </c>
      <c r="X106" s="268" t="str">
        <f aca="false">X45</f>
        <v>S</v>
      </c>
      <c r="Y106" s="268" t="str">
        <f aca="false">Y45</f>
        <v>M</v>
      </c>
      <c r="Z106" s="268" t="str">
        <f aca="false">Z45</f>
        <v>T</v>
      </c>
      <c r="AA106" s="268" t="str">
        <f aca="false">AA45</f>
        <v>W</v>
      </c>
      <c r="AB106" s="268" t="str">
        <f aca="false">AB45</f>
        <v>R</v>
      </c>
      <c r="AC106" s="268" t="str">
        <f aca="false">AC45</f>
        <v>F</v>
      </c>
      <c r="AD106" s="268" t="str">
        <f aca="false">AD45</f>
        <v>S</v>
      </c>
      <c r="AE106" s="268" t="str">
        <f aca="false">AE45</f>
        <v>S</v>
      </c>
      <c r="AF106" s="268" t="str">
        <f aca="false">AF45</f>
        <v>M</v>
      </c>
      <c r="AG106" s="268" t="str">
        <f aca="false">AG45</f>
        <v>T</v>
      </c>
      <c r="AH106" s="8"/>
      <c r="AI106" s="309"/>
      <c r="AJ106" s="310"/>
      <c r="AK106" s="8"/>
      <c r="AL106" s="87"/>
      <c r="AN106" s="8"/>
      <c r="AO106" s="8"/>
      <c r="AP106" s="8"/>
      <c r="AQ106" s="8"/>
      <c r="AR106" s="8"/>
      <c r="AS106" s="8"/>
    </row>
    <row r="107" customFormat="false" ht="12.75" hidden="false" customHeight="true" outlineLevel="0" collapsed="false">
      <c r="A107" s="271"/>
      <c r="B107" s="272" t="s">
        <v>420</v>
      </c>
      <c r="C107" s="273"/>
      <c r="D107" s="273"/>
      <c r="E107" s="273"/>
      <c r="F107" s="273"/>
      <c r="G107" s="273"/>
      <c r="H107" s="273"/>
      <c r="I107" s="273"/>
      <c r="J107" s="273"/>
      <c r="K107" s="273"/>
      <c r="L107" s="273"/>
      <c r="M107" s="273"/>
      <c r="N107" s="273"/>
      <c r="O107" s="273"/>
      <c r="P107" s="273"/>
      <c r="Q107" s="273"/>
      <c r="R107" s="273"/>
      <c r="S107" s="273"/>
      <c r="T107" s="273"/>
      <c r="U107" s="273"/>
      <c r="V107" s="273"/>
      <c r="W107" s="273"/>
      <c r="X107" s="273"/>
      <c r="Y107" s="273"/>
      <c r="Z107" s="273"/>
      <c r="AA107" s="273"/>
      <c r="AB107" s="273"/>
      <c r="AC107" s="273"/>
      <c r="AD107" s="273"/>
      <c r="AE107" s="273"/>
      <c r="AF107" s="273"/>
      <c r="AG107" s="274"/>
      <c r="AH107" s="87"/>
      <c r="AI107" s="145"/>
      <c r="AJ107" s="312"/>
      <c r="AK107" s="150"/>
      <c r="AL107" s="132"/>
      <c r="AM107" s="9"/>
    </row>
    <row r="108" customFormat="false" ht="12.75" hidden="false" customHeight="true" outlineLevel="0" collapsed="false">
      <c r="A108" s="218" t="s">
        <v>459</v>
      </c>
      <c r="B108" s="275" t="n">
        <f aca="false">SUM(C108:AG108)</f>
        <v>0</v>
      </c>
      <c r="C108" s="150"/>
      <c r="D108" s="150"/>
      <c r="E108" s="150"/>
      <c r="F108" s="150"/>
      <c r="G108" s="150"/>
      <c r="H108" s="150"/>
      <c r="I108" s="150"/>
      <c r="J108" s="150"/>
      <c r="K108" s="150"/>
      <c r="L108" s="150"/>
      <c r="M108" s="150"/>
      <c r="N108" s="150"/>
      <c r="O108" s="150"/>
      <c r="P108" s="150"/>
      <c r="Q108" s="150"/>
      <c r="R108" s="150"/>
      <c r="S108" s="150"/>
      <c r="T108" s="150"/>
      <c r="U108" s="150"/>
      <c r="V108" s="150"/>
      <c r="W108" s="150"/>
      <c r="X108" s="150"/>
      <c r="Y108" s="150"/>
      <c r="Z108" s="150"/>
      <c r="AA108" s="150"/>
      <c r="AB108" s="150"/>
      <c r="AC108" s="150"/>
      <c r="AD108" s="150"/>
      <c r="AE108" s="150"/>
      <c r="AF108" s="150"/>
      <c r="AG108" s="301"/>
      <c r="AH108" s="87"/>
      <c r="AJ108" s="87"/>
      <c r="AK108" s="150"/>
      <c r="AL108" s="132"/>
      <c r="AM108" s="9"/>
    </row>
    <row r="109" customFormat="false" ht="12.75" hidden="false" customHeight="true" outlineLevel="0" collapsed="false">
      <c r="A109" s="218" t="s">
        <v>461</v>
      </c>
      <c r="B109" s="275" t="n">
        <f aca="false">SUM(C109:AG109)</f>
        <v>0</v>
      </c>
      <c r="C109" s="150"/>
      <c r="D109" s="150"/>
      <c r="E109" s="150"/>
      <c r="F109" s="150"/>
      <c r="G109" s="150"/>
      <c r="H109" s="150"/>
      <c r="I109" s="150"/>
      <c r="J109" s="150"/>
      <c r="K109" s="150"/>
      <c r="L109" s="150"/>
      <c r="M109" s="150"/>
      <c r="N109" s="150"/>
      <c r="O109" s="150"/>
      <c r="P109" s="150"/>
      <c r="Q109" s="150"/>
      <c r="R109" s="150"/>
      <c r="S109" s="150"/>
      <c r="T109" s="150"/>
      <c r="U109" s="150"/>
      <c r="V109" s="150"/>
      <c r="W109" s="150"/>
      <c r="X109" s="150"/>
      <c r="Y109" s="150"/>
      <c r="Z109" s="150"/>
      <c r="AA109" s="150"/>
      <c r="AB109" s="150"/>
      <c r="AC109" s="150"/>
      <c r="AD109" s="150"/>
      <c r="AE109" s="150"/>
      <c r="AF109" s="150"/>
      <c r="AG109" s="301"/>
      <c r="AH109" s="87"/>
      <c r="AJ109" s="87"/>
      <c r="AK109" s="150"/>
      <c r="AL109" s="132"/>
      <c r="AM109" s="9"/>
    </row>
    <row r="110" customFormat="false" ht="12.75" hidden="false" customHeight="true" outlineLevel="0" collapsed="false">
      <c r="A110" s="218" t="s">
        <v>462</v>
      </c>
      <c r="B110" s="275" t="n">
        <f aca="false">SUM(C110:AG110)</f>
        <v>0</v>
      </c>
      <c r="C110" s="150"/>
      <c r="D110" s="150"/>
      <c r="E110" s="150"/>
      <c r="F110" s="150"/>
      <c r="G110" s="150"/>
      <c r="H110" s="150"/>
      <c r="I110" s="150"/>
      <c r="J110" s="150"/>
      <c r="K110" s="150"/>
      <c r="L110" s="150"/>
      <c r="M110" s="150"/>
      <c r="N110" s="150"/>
      <c r="O110" s="150"/>
      <c r="P110" s="150"/>
      <c r="Q110" s="150"/>
      <c r="R110" s="150"/>
      <c r="S110" s="150"/>
      <c r="T110" s="150"/>
      <c r="U110" s="150"/>
      <c r="V110" s="150"/>
      <c r="W110" s="150"/>
      <c r="X110" s="150"/>
      <c r="Y110" s="150"/>
      <c r="Z110" s="150"/>
      <c r="AA110" s="150"/>
      <c r="AB110" s="150"/>
      <c r="AC110" s="150"/>
      <c r="AD110" s="150"/>
      <c r="AE110" s="150"/>
      <c r="AF110" s="150"/>
      <c r="AG110" s="301"/>
      <c r="AH110" s="87"/>
      <c r="AJ110" s="87"/>
      <c r="AK110" s="150"/>
      <c r="AL110" s="132"/>
      <c r="AM110" s="9"/>
    </row>
    <row r="111" customFormat="false" ht="12.75" hidden="false" customHeight="true" outlineLevel="0" collapsed="false">
      <c r="A111" s="218" t="s">
        <v>463</v>
      </c>
      <c r="B111" s="275" t="n">
        <f aca="false">SUM(C111:AG111)</f>
        <v>0</v>
      </c>
      <c r="C111" s="150"/>
      <c r="D111" s="150"/>
      <c r="E111" s="150"/>
      <c r="F111" s="150"/>
      <c r="G111" s="150"/>
      <c r="H111" s="150"/>
      <c r="I111" s="150"/>
      <c r="J111" s="150"/>
      <c r="K111" s="150"/>
      <c r="L111" s="150"/>
      <c r="M111" s="150"/>
      <c r="N111" s="150"/>
      <c r="O111" s="150"/>
      <c r="P111" s="150"/>
      <c r="Q111" s="150"/>
      <c r="R111" s="150"/>
      <c r="S111" s="150"/>
      <c r="T111" s="150"/>
      <c r="U111" s="150"/>
      <c r="V111" s="150"/>
      <c r="W111" s="150"/>
      <c r="X111" s="150"/>
      <c r="Y111" s="150"/>
      <c r="Z111" s="150"/>
      <c r="AA111" s="150"/>
      <c r="AB111" s="150"/>
      <c r="AC111" s="150"/>
      <c r="AD111" s="150"/>
      <c r="AE111" s="150"/>
      <c r="AF111" s="150"/>
      <c r="AG111" s="301"/>
      <c r="AH111" s="87"/>
      <c r="AJ111" s="87"/>
      <c r="AK111" s="150"/>
      <c r="AL111" s="132"/>
      <c r="AM111" s="9"/>
    </row>
    <row r="112" customFormat="false" ht="12.75" hidden="false" customHeight="true" outlineLevel="0" collapsed="false">
      <c r="A112" s="218" t="s">
        <v>464</v>
      </c>
      <c r="B112" s="275" t="n">
        <f aca="false">SUM(C112:AG112)</f>
        <v>0</v>
      </c>
      <c r="C112" s="150"/>
      <c r="D112" s="150"/>
      <c r="E112" s="150"/>
      <c r="F112" s="150"/>
      <c r="G112" s="150"/>
      <c r="H112" s="150"/>
      <c r="I112" s="150"/>
      <c r="J112" s="150"/>
      <c r="K112" s="150"/>
      <c r="L112" s="150"/>
      <c r="M112" s="150"/>
      <c r="N112" s="150"/>
      <c r="O112" s="150"/>
      <c r="P112" s="150"/>
      <c r="Q112" s="150"/>
      <c r="R112" s="150"/>
      <c r="S112" s="150"/>
      <c r="T112" s="150"/>
      <c r="U112" s="150"/>
      <c r="V112" s="150"/>
      <c r="W112" s="150"/>
      <c r="X112" s="150"/>
      <c r="Y112" s="150"/>
      <c r="Z112" s="150"/>
      <c r="AA112" s="150"/>
      <c r="AB112" s="150"/>
      <c r="AC112" s="150"/>
      <c r="AD112" s="150"/>
      <c r="AE112" s="150"/>
      <c r="AF112" s="150"/>
      <c r="AG112" s="301"/>
      <c r="AH112" s="87"/>
      <c r="AJ112" s="87"/>
      <c r="AK112" s="150"/>
      <c r="AL112" s="132"/>
      <c r="AM112" s="9"/>
    </row>
    <row r="113" customFormat="false" ht="12.75" hidden="false" customHeight="true" outlineLevel="0" collapsed="false">
      <c r="A113" s="218" t="s">
        <v>466</v>
      </c>
      <c r="B113" s="275" t="n">
        <f aca="false">SUM(C113:AG113)</f>
        <v>0</v>
      </c>
      <c r="C113" s="150"/>
      <c r="D113" s="150"/>
      <c r="E113" s="150"/>
      <c r="F113" s="150"/>
      <c r="G113" s="150"/>
      <c r="H113" s="150"/>
      <c r="I113" s="150"/>
      <c r="J113" s="150"/>
      <c r="K113" s="150"/>
      <c r="L113" s="150"/>
      <c r="M113" s="150"/>
      <c r="N113" s="150"/>
      <c r="O113" s="150"/>
      <c r="P113" s="150"/>
      <c r="Q113" s="150"/>
      <c r="R113" s="150"/>
      <c r="S113" s="150"/>
      <c r="T113" s="150"/>
      <c r="U113" s="150"/>
      <c r="V113" s="150"/>
      <c r="W113" s="150"/>
      <c r="X113" s="150"/>
      <c r="Y113" s="150"/>
      <c r="Z113" s="150"/>
      <c r="AA113" s="150"/>
      <c r="AB113" s="150"/>
      <c r="AC113" s="150"/>
      <c r="AD113" s="150"/>
      <c r="AE113" s="150"/>
      <c r="AF113" s="150"/>
      <c r="AG113" s="301"/>
      <c r="AH113" s="87"/>
      <c r="AJ113" s="87"/>
      <c r="AK113" s="150"/>
      <c r="AL113" s="132"/>
      <c r="AM113" s="9"/>
    </row>
    <row r="114" customFormat="false" ht="12.75" hidden="false" customHeight="true" outlineLevel="0" collapsed="false">
      <c r="A114" s="218"/>
      <c r="B114" s="275"/>
      <c r="C114" s="150"/>
      <c r="D114" s="150"/>
      <c r="E114" s="150"/>
      <c r="F114" s="150"/>
      <c r="G114" s="150"/>
      <c r="H114" s="150"/>
      <c r="I114" s="150"/>
      <c r="J114" s="150"/>
      <c r="K114" s="150"/>
      <c r="L114" s="150"/>
      <c r="M114" s="150"/>
      <c r="N114" s="150"/>
      <c r="O114" s="150"/>
      <c r="P114" s="150"/>
      <c r="Q114" s="150"/>
      <c r="R114" s="150"/>
      <c r="S114" s="150"/>
      <c r="T114" s="150"/>
      <c r="U114" s="150"/>
      <c r="V114" s="150"/>
      <c r="W114" s="150"/>
      <c r="X114" s="150"/>
      <c r="Y114" s="150"/>
      <c r="Z114" s="150"/>
      <c r="AA114" s="150"/>
      <c r="AB114" s="150"/>
      <c r="AC114" s="150"/>
      <c r="AD114" s="150"/>
      <c r="AE114" s="150"/>
      <c r="AF114" s="150"/>
      <c r="AG114" s="301"/>
      <c r="AH114" s="87"/>
      <c r="AJ114" s="87"/>
      <c r="AK114" s="150"/>
      <c r="AL114" s="132"/>
      <c r="AM114" s="9"/>
    </row>
    <row r="115" customFormat="false" ht="12.75" hidden="false" customHeight="true" outlineLevel="0" collapsed="false">
      <c r="A115" s="218"/>
      <c r="B115" s="275"/>
      <c r="C115" s="150"/>
      <c r="D115" s="150"/>
      <c r="E115" s="150"/>
      <c r="F115" s="150"/>
      <c r="G115" s="150"/>
      <c r="H115" s="150"/>
      <c r="I115" s="150"/>
      <c r="J115" s="150"/>
      <c r="K115" s="150"/>
      <c r="L115" s="150"/>
      <c r="M115" s="150"/>
      <c r="N115" s="150"/>
      <c r="O115" s="150"/>
      <c r="P115" s="150"/>
      <c r="Q115" s="150"/>
      <c r="R115" s="150"/>
      <c r="S115" s="150"/>
      <c r="T115" s="150"/>
      <c r="U115" s="150"/>
      <c r="V115" s="150"/>
      <c r="W115" s="150"/>
      <c r="X115" s="150"/>
      <c r="Y115" s="150"/>
      <c r="Z115" s="150"/>
      <c r="AA115" s="150"/>
      <c r="AB115" s="150"/>
      <c r="AC115" s="150"/>
      <c r="AD115" s="150"/>
      <c r="AE115" s="150"/>
      <c r="AF115" s="150"/>
      <c r="AG115" s="301"/>
      <c r="AH115" s="87"/>
      <c r="AJ115" s="87"/>
      <c r="AK115" s="150"/>
      <c r="AL115" s="132"/>
      <c r="AM115" s="9"/>
    </row>
    <row r="116" customFormat="false" ht="12.75" hidden="false" customHeight="true" outlineLevel="0" collapsed="false">
      <c r="A116" s="218"/>
      <c r="B116" s="275"/>
      <c r="C116" s="150"/>
      <c r="D116" s="150"/>
      <c r="E116" s="150"/>
      <c r="F116" s="150"/>
      <c r="G116" s="150"/>
      <c r="H116" s="150"/>
      <c r="I116" s="150"/>
      <c r="J116" s="150"/>
      <c r="K116" s="150"/>
      <c r="L116" s="150"/>
      <c r="M116" s="150"/>
      <c r="N116" s="150"/>
      <c r="O116" s="150"/>
      <c r="P116" s="150"/>
      <c r="Q116" s="150"/>
      <c r="R116" s="150"/>
      <c r="S116" s="150"/>
      <c r="T116" s="150"/>
      <c r="U116" s="150"/>
      <c r="V116" s="150"/>
      <c r="W116" s="150"/>
      <c r="X116" s="150"/>
      <c r="Y116" s="150"/>
      <c r="Z116" s="150"/>
      <c r="AA116" s="150"/>
      <c r="AB116" s="150"/>
      <c r="AC116" s="150"/>
      <c r="AD116" s="150"/>
      <c r="AE116" s="150"/>
      <c r="AF116" s="150"/>
      <c r="AG116" s="301"/>
      <c r="AH116" s="87"/>
      <c r="AJ116" s="87"/>
      <c r="AK116" s="150"/>
      <c r="AL116" s="132"/>
      <c r="AM116" s="9"/>
    </row>
    <row r="117" customFormat="false" ht="12.75" hidden="false" customHeight="true" outlineLevel="0" collapsed="false">
      <c r="A117" s="218"/>
      <c r="B117" s="275"/>
      <c r="C117" s="150"/>
      <c r="D117" s="150"/>
      <c r="E117" s="150"/>
      <c r="F117" s="150"/>
      <c r="G117" s="150"/>
      <c r="H117" s="150"/>
      <c r="I117" s="150"/>
      <c r="J117" s="150"/>
      <c r="K117" s="150"/>
      <c r="L117" s="150"/>
      <c r="M117" s="150"/>
      <c r="N117" s="150"/>
      <c r="O117" s="150"/>
      <c r="P117" s="150"/>
      <c r="Q117" s="150"/>
      <c r="R117" s="150"/>
      <c r="S117" s="150"/>
      <c r="T117" s="150"/>
      <c r="U117" s="150"/>
      <c r="V117" s="150"/>
      <c r="W117" s="150"/>
      <c r="X117" s="150"/>
      <c r="Y117" s="150"/>
      <c r="Z117" s="150"/>
      <c r="AA117" s="150"/>
      <c r="AB117" s="150"/>
      <c r="AC117" s="150"/>
      <c r="AD117" s="150"/>
      <c r="AE117" s="150"/>
      <c r="AF117" s="150"/>
      <c r="AG117" s="301"/>
      <c r="AH117" s="87"/>
      <c r="AJ117" s="87"/>
      <c r="AK117" s="150"/>
      <c r="AL117" s="132"/>
      <c r="AM117" s="9"/>
    </row>
    <row r="118" customFormat="false" ht="12.75" hidden="false" customHeight="true" outlineLevel="0" collapsed="false">
      <c r="A118" s="313" t="s">
        <v>469</v>
      </c>
      <c r="B118" s="304" t="n">
        <f aca="false">SUM(B108:B117)</f>
        <v>0</v>
      </c>
      <c r="C118" s="314"/>
      <c r="D118" s="314"/>
      <c r="E118" s="314"/>
      <c r="F118" s="314"/>
      <c r="G118" s="314"/>
      <c r="H118" s="314"/>
      <c r="I118" s="314"/>
      <c r="J118" s="314"/>
      <c r="K118" s="314"/>
      <c r="L118" s="314"/>
      <c r="M118" s="314"/>
      <c r="N118" s="314"/>
      <c r="O118" s="314"/>
      <c r="P118" s="314"/>
      <c r="Q118" s="314"/>
      <c r="R118" s="314"/>
      <c r="S118" s="314"/>
      <c r="T118" s="314"/>
      <c r="U118" s="314"/>
      <c r="V118" s="314"/>
      <c r="W118" s="314"/>
      <c r="X118" s="314"/>
      <c r="Y118" s="314"/>
      <c r="Z118" s="314"/>
      <c r="AA118" s="314"/>
      <c r="AB118" s="314"/>
      <c r="AC118" s="314"/>
      <c r="AD118" s="314"/>
      <c r="AE118" s="314"/>
      <c r="AF118" s="314"/>
      <c r="AG118" s="315"/>
      <c r="AH118" s="87"/>
      <c r="AJ118" s="87"/>
      <c r="AK118" s="150"/>
      <c r="AL118" s="132"/>
      <c r="AM118" s="9"/>
    </row>
    <row r="119" customFormat="false" ht="12.75" hidden="false" customHeight="true" outlineLevel="0" collapsed="false">
      <c r="A119" s="87"/>
      <c r="B119" s="308"/>
      <c r="AH119" s="87"/>
      <c r="AJ119" s="87"/>
      <c r="AK119" s="150"/>
      <c r="AL119" s="132"/>
      <c r="AM119" s="9"/>
    </row>
    <row r="120" customFormat="false" ht="12.75" hidden="false" customHeight="true" outlineLevel="0" collapsed="false">
      <c r="A120" s="87"/>
      <c r="B120" s="308"/>
      <c r="AH120" s="87"/>
      <c r="AJ120" s="87"/>
      <c r="AK120" s="150"/>
      <c r="AL120" s="132"/>
      <c r="AM120" s="9"/>
    </row>
    <row r="121" customFormat="false" ht="12.75" hidden="false" customHeight="true" outlineLevel="0" collapsed="false">
      <c r="A121" s="252" t="s">
        <v>470</v>
      </c>
      <c r="B121" s="252"/>
      <c r="AH121" s="87"/>
      <c r="AJ121" s="87"/>
      <c r="AK121" s="150"/>
      <c r="AL121" s="132"/>
      <c r="AM121" s="9"/>
    </row>
    <row r="122" customFormat="false" ht="12.75" hidden="false" customHeight="true" outlineLevel="0" collapsed="false">
      <c r="AK122" s="8"/>
      <c r="AL122" s="132"/>
      <c r="AM122" s="9"/>
    </row>
    <row r="123" customFormat="false" ht="12.75" hidden="false" customHeight="true" outlineLevel="0" collapsed="false">
      <c r="D123" s="140" t="s">
        <v>14</v>
      </c>
      <c r="AI123" s="8"/>
      <c r="AJ123" s="72"/>
      <c r="AK123" s="72"/>
      <c r="AL123" s="8"/>
      <c r="AM123" s="8"/>
    </row>
    <row r="124" customFormat="false" ht="12.75" hidden="false" customHeight="true" outlineLevel="0" collapsed="false">
      <c r="A124" s="316" t="s">
        <v>471</v>
      </c>
      <c r="B124" s="317"/>
      <c r="C124" s="318"/>
      <c r="D124" s="318"/>
      <c r="E124" s="319"/>
      <c r="G124" s="316" t="s">
        <v>472</v>
      </c>
      <c r="H124" s="316"/>
      <c r="I124" s="317"/>
      <c r="J124" s="318"/>
      <c r="K124" s="318"/>
      <c r="L124" s="319"/>
      <c r="M124" s="72"/>
      <c r="N124" s="72"/>
      <c r="O124" s="8"/>
      <c r="P124" s="8"/>
    </row>
    <row r="125" customFormat="false" ht="12.75" hidden="false" customHeight="true" outlineLevel="0" collapsed="false">
      <c r="A125" s="320" t="s">
        <v>321</v>
      </c>
      <c r="B125" s="256" t="s">
        <v>473</v>
      </c>
      <c r="C125" s="256"/>
      <c r="D125" s="256"/>
      <c r="E125" s="321" t="s">
        <v>474</v>
      </c>
      <c r="G125" s="320" t="s">
        <v>473</v>
      </c>
      <c r="H125" s="320"/>
      <c r="I125" s="320"/>
      <c r="J125" s="320"/>
      <c r="K125" s="320"/>
      <c r="L125" s="322" t="s">
        <v>474</v>
      </c>
      <c r="M125" s="72"/>
      <c r="N125" s="72"/>
      <c r="O125" s="8"/>
      <c r="P125" s="8"/>
    </row>
    <row r="126" customFormat="false" ht="12.75" hidden="false" customHeight="true" outlineLevel="0" collapsed="false">
      <c r="A126" s="323"/>
      <c r="B126" s="324"/>
      <c r="C126" s="87"/>
      <c r="D126" s="325"/>
      <c r="E126" s="326"/>
      <c r="G126" s="327"/>
      <c r="H126" s="324"/>
      <c r="I126" s="87"/>
      <c r="J126" s="8"/>
      <c r="K126" s="328"/>
      <c r="L126" s="326"/>
      <c r="M126" s="8"/>
      <c r="N126" s="8"/>
      <c r="O126" s="8"/>
      <c r="P126" s="8"/>
    </row>
    <row r="127" customFormat="false" ht="12.75" hidden="false" customHeight="true" outlineLevel="0" collapsed="false">
      <c r="A127" s="329"/>
      <c r="B127" s="87"/>
      <c r="C127" s="330"/>
      <c r="D127" s="325"/>
      <c r="E127" s="326"/>
      <c r="G127" s="331"/>
      <c r="H127" s="72"/>
      <c r="I127" s="332"/>
      <c r="J127" s="8"/>
      <c r="K127" s="328"/>
      <c r="L127" s="326"/>
      <c r="M127" s="8"/>
      <c r="N127" s="8"/>
      <c r="O127" s="8"/>
      <c r="P127" s="8"/>
    </row>
    <row r="128" customFormat="false" ht="12.75" hidden="false" customHeight="true" outlineLevel="0" collapsed="false">
      <c r="A128" s="329"/>
      <c r="B128" s="87"/>
      <c r="C128" s="330"/>
      <c r="D128" s="325"/>
      <c r="E128" s="326"/>
      <c r="G128" s="331"/>
      <c r="H128" s="87"/>
      <c r="I128" s="8"/>
      <c r="J128" s="8"/>
      <c r="K128" s="328"/>
      <c r="L128" s="326"/>
      <c r="M128" s="8"/>
      <c r="N128" s="8"/>
      <c r="O128" s="8"/>
      <c r="P128" s="8"/>
    </row>
    <row r="129" customFormat="false" ht="12.75" hidden="false" customHeight="true" outlineLevel="0" collapsed="false">
      <c r="A129" s="329"/>
      <c r="B129" s="87"/>
      <c r="C129" s="330"/>
      <c r="D129" s="325"/>
      <c r="E129" s="333"/>
      <c r="G129" s="331"/>
      <c r="H129" s="87"/>
      <c r="I129" s="8"/>
      <c r="J129" s="8"/>
      <c r="K129" s="325"/>
      <c r="L129" s="333"/>
      <c r="M129" s="8"/>
      <c r="N129" s="8"/>
      <c r="O129" s="8"/>
      <c r="P129" s="8"/>
    </row>
    <row r="130" customFormat="false" ht="12.75" hidden="false" customHeight="true" outlineLevel="0" collapsed="false">
      <c r="A130" s="329"/>
      <c r="B130" s="87"/>
      <c r="C130" s="330"/>
      <c r="D130" s="325"/>
      <c r="E130" s="326"/>
      <c r="G130" s="331"/>
      <c r="H130" s="87"/>
      <c r="I130" s="8"/>
      <c r="J130" s="8"/>
      <c r="K130" s="325"/>
      <c r="L130" s="326"/>
      <c r="M130" s="8"/>
      <c r="N130" s="8"/>
      <c r="O130" s="8"/>
      <c r="P130" s="8"/>
    </row>
    <row r="131" customFormat="false" ht="12.75" hidden="false" customHeight="true" outlineLevel="0" collapsed="false">
      <c r="A131" s="329"/>
      <c r="B131" s="87"/>
      <c r="C131" s="330"/>
      <c r="D131" s="325"/>
      <c r="E131" s="326"/>
      <c r="G131" s="331"/>
      <c r="H131" s="87"/>
      <c r="I131" s="8"/>
      <c r="J131" s="8"/>
      <c r="K131" s="325"/>
      <c r="L131" s="326"/>
      <c r="M131" s="8"/>
      <c r="N131" s="8"/>
      <c r="O131" s="8"/>
      <c r="P131" s="8"/>
    </row>
    <row r="132" customFormat="false" ht="12.75" hidden="false" customHeight="true" outlineLevel="0" collapsed="false">
      <c r="A132" s="329"/>
      <c r="B132" s="87"/>
      <c r="C132" s="330"/>
      <c r="D132" s="334"/>
      <c r="E132" s="333"/>
      <c r="G132" s="331"/>
      <c r="H132" s="8"/>
      <c r="I132" s="8"/>
      <c r="J132" s="8"/>
      <c r="K132" s="328"/>
      <c r="L132" s="333"/>
      <c r="M132" s="8"/>
      <c r="N132" s="8"/>
      <c r="O132" s="8"/>
      <c r="P132" s="8"/>
    </row>
    <row r="133" customFormat="false" ht="12.75" hidden="false" customHeight="true" outlineLevel="0" collapsed="false">
      <c r="A133" s="329"/>
      <c r="B133" s="87"/>
      <c r="C133" s="330"/>
      <c r="D133" s="334"/>
      <c r="E133" s="333"/>
      <c r="G133" s="331"/>
      <c r="H133" s="87"/>
      <c r="I133" s="8"/>
      <c r="J133" s="8"/>
      <c r="K133" s="325"/>
      <c r="L133" s="333"/>
      <c r="M133" s="8"/>
      <c r="N133" s="8"/>
      <c r="O133" s="8"/>
      <c r="P133" s="8"/>
    </row>
    <row r="134" customFormat="false" ht="12.75" hidden="false" customHeight="true" outlineLevel="0" collapsed="false">
      <c r="A134" s="329"/>
      <c r="B134" s="87"/>
      <c r="C134" s="330"/>
      <c r="D134" s="334"/>
      <c r="E134" s="326"/>
      <c r="G134" s="331"/>
      <c r="H134" s="87"/>
      <c r="I134" s="8"/>
      <c r="J134" s="8"/>
      <c r="K134" s="325"/>
      <c r="L134" s="326"/>
      <c r="M134" s="10"/>
      <c r="N134" s="9"/>
      <c r="O134" s="8"/>
      <c r="P134" s="8"/>
    </row>
    <row r="135" customFormat="false" ht="12.75" hidden="false" customHeight="true" outlineLevel="0" collapsed="false">
      <c r="A135" s="329"/>
      <c r="B135" s="87"/>
      <c r="C135" s="330"/>
      <c r="D135" s="325"/>
      <c r="E135" s="326"/>
      <c r="G135" s="331"/>
      <c r="H135" s="87"/>
      <c r="I135" s="8"/>
      <c r="J135" s="8"/>
      <c r="K135" s="325"/>
      <c r="L135" s="326"/>
      <c r="M135" s="10"/>
      <c r="N135" s="8"/>
      <c r="O135" s="8"/>
      <c r="P135" s="8"/>
    </row>
    <row r="136" customFormat="false" ht="12.75" hidden="false" customHeight="true" outlineLevel="0" collapsed="false">
      <c r="A136" s="329"/>
      <c r="B136" s="87"/>
      <c r="C136" s="330"/>
      <c r="D136" s="325"/>
      <c r="E136" s="326"/>
      <c r="G136" s="331"/>
      <c r="H136" s="87"/>
      <c r="I136" s="8"/>
      <c r="J136" s="8"/>
      <c r="K136" s="325"/>
      <c r="L136" s="326"/>
      <c r="M136" s="8"/>
      <c r="N136" s="10"/>
      <c r="O136" s="8"/>
      <c r="P136" s="8"/>
    </row>
    <row r="137" customFormat="false" ht="12.75" hidden="false" customHeight="true" outlineLevel="0" collapsed="false">
      <c r="A137" s="329"/>
      <c r="B137" s="87"/>
      <c r="C137" s="330"/>
      <c r="D137" s="325"/>
      <c r="E137" s="326"/>
      <c r="G137" s="331"/>
      <c r="H137" s="87"/>
      <c r="I137" s="8"/>
      <c r="J137" s="8"/>
      <c r="K137" s="325"/>
      <c r="L137" s="326"/>
      <c r="M137" s="8"/>
      <c r="N137" s="10"/>
      <c r="O137" s="8"/>
      <c r="P137" s="8"/>
    </row>
    <row r="138" customFormat="false" ht="12.75" hidden="false" customHeight="true" outlineLevel="0" collapsed="false">
      <c r="A138" s="329"/>
      <c r="B138" s="87"/>
      <c r="C138" s="330"/>
      <c r="D138" s="325"/>
      <c r="E138" s="326"/>
      <c r="F138" s="140" t="n">
        <f aca="false">SUM(E127:E138)</f>
        <v>0</v>
      </c>
      <c r="G138" s="331"/>
      <c r="H138" s="87"/>
      <c r="I138" s="8"/>
      <c r="J138" s="8"/>
      <c r="K138" s="325"/>
      <c r="L138" s="326"/>
      <c r="M138" s="8"/>
      <c r="N138" s="8"/>
      <c r="O138" s="8"/>
      <c r="P138" s="8"/>
    </row>
    <row r="139" customFormat="false" ht="12.75" hidden="false" customHeight="true" outlineLevel="0" collapsed="false">
      <c r="A139" s="329"/>
      <c r="B139" s="87"/>
      <c r="C139" s="335"/>
      <c r="D139" s="325"/>
      <c r="E139" s="326"/>
      <c r="G139" s="331"/>
      <c r="H139" s="87"/>
      <c r="I139" s="8"/>
      <c r="J139" s="8"/>
      <c r="K139" s="325"/>
      <c r="L139" s="326"/>
      <c r="M139" s="8"/>
      <c r="N139" s="8"/>
      <c r="O139" s="8"/>
      <c r="P139" s="8"/>
    </row>
    <row r="140" customFormat="false" ht="12.75" hidden="false" customHeight="true" outlineLevel="0" collapsed="false">
      <c r="A140" s="329"/>
      <c r="B140" s="8"/>
      <c r="C140" s="8"/>
      <c r="D140" s="325"/>
      <c r="E140" s="326"/>
      <c r="G140" s="331"/>
      <c r="H140" s="87"/>
      <c r="I140" s="8"/>
      <c r="J140" s="8"/>
      <c r="K140" s="325"/>
      <c r="L140" s="326"/>
      <c r="M140" s="8"/>
      <c r="N140" s="8"/>
      <c r="O140" s="8"/>
      <c r="P140" s="8"/>
    </row>
    <row r="141" customFormat="false" ht="12.75" hidden="false" customHeight="true" outlineLevel="0" collapsed="false">
      <c r="A141" s="329"/>
      <c r="B141" s="8"/>
      <c r="C141" s="8"/>
      <c r="D141" s="325"/>
      <c r="E141" s="326"/>
      <c r="G141" s="331"/>
      <c r="H141" s="87"/>
      <c r="I141" s="8"/>
      <c r="J141" s="8"/>
      <c r="K141" s="325"/>
      <c r="L141" s="326"/>
      <c r="M141" s="8"/>
      <c r="N141" s="8"/>
      <c r="O141" s="8"/>
      <c r="P141" s="8"/>
    </row>
    <row r="142" customFormat="false" ht="12.75" hidden="false" customHeight="true" outlineLevel="0" collapsed="false">
      <c r="A142" s="329"/>
      <c r="B142" s="87"/>
      <c r="C142" s="87"/>
      <c r="D142" s="325"/>
      <c r="E142" s="326"/>
      <c r="G142" s="331"/>
      <c r="H142" s="87"/>
      <c r="I142" s="8"/>
      <c r="J142" s="8"/>
      <c r="K142" s="325"/>
      <c r="L142" s="326"/>
      <c r="M142" s="8"/>
      <c r="N142" s="8"/>
      <c r="O142" s="8"/>
      <c r="P142" s="8"/>
    </row>
    <row r="143" customFormat="false" ht="12.75" hidden="false" customHeight="true" outlineLevel="0" collapsed="false">
      <c r="A143" s="329"/>
      <c r="B143" s="87"/>
      <c r="C143" s="87"/>
      <c r="D143" s="325"/>
      <c r="E143" s="326"/>
      <c r="G143" s="331"/>
      <c r="H143" s="87"/>
      <c r="I143" s="8"/>
      <c r="J143" s="8"/>
      <c r="K143" s="325"/>
      <c r="L143" s="326"/>
      <c r="M143" s="8"/>
      <c r="N143" s="8"/>
      <c r="O143" s="8"/>
      <c r="P143" s="8"/>
    </row>
    <row r="144" customFormat="false" ht="12.75" hidden="false" customHeight="true" outlineLevel="0" collapsed="false">
      <c r="A144" s="329"/>
      <c r="B144" s="87"/>
      <c r="C144" s="87"/>
      <c r="D144" s="325"/>
      <c r="E144" s="326"/>
      <c r="G144" s="331"/>
      <c r="H144" s="87"/>
      <c r="I144" s="8"/>
      <c r="J144" s="8"/>
      <c r="K144" s="325"/>
      <c r="L144" s="326"/>
      <c r="M144" s="8"/>
      <c r="N144" s="8"/>
      <c r="O144" s="8"/>
      <c r="P144" s="8"/>
    </row>
    <row r="145" customFormat="false" ht="12.75" hidden="false" customHeight="true" outlineLevel="0" collapsed="false">
      <c r="A145" s="329"/>
      <c r="B145" s="87"/>
      <c r="C145" s="87"/>
      <c r="D145" s="325"/>
      <c r="E145" s="326"/>
      <c r="G145" s="331"/>
      <c r="H145" s="87"/>
      <c r="I145" s="8"/>
      <c r="J145" s="8"/>
      <c r="K145" s="325"/>
      <c r="L145" s="326"/>
      <c r="M145" s="8"/>
      <c r="N145" s="8"/>
      <c r="O145" s="8"/>
      <c r="P145" s="8"/>
    </row>
    <row r="146" customFormat="false" ht="12.75" hidden="false" customHeight="true" outlineLevel="0" collapsed="false">
      <c r="A146" s="329"/>
      <c r="B146" s="87"/>
      <c r="C146" s="87"/>
      <c r="D146" s="325"/>
      <c r="E146" s="326"/>
      <c r="G146" s="331"/>
      <c r="H146" s="87"/>
      <c r="I146" s="8"/>
      <c r="J146" s="8"/>
      <c r="K146" s="325"/>
      <c r="L146" s="326"/>
      <c r="M146" s="8"/>
      <c r="N146" s="8"/>
      <c r="O146" s="8"/>
      <c r="P146" s="8"/>
    </row>
    <row r="147" customFormat="false" ht="12.75" hidden="false" customHeight="true" outlineLevel="0" collapsed="false">
      <c r="A147" s="329"/>
      <c r="B147" s="87"/>
      <c r="C147" s="87"/>
      <c r="D147" s="325"/>
      <c r="E147" s="326"/>
      <c r="G147" s="331"/>
      <c r="H147" s="87"/>
      <c r="I147" s="8"/>
      <c r="J147" s="8"/>
      <c r="K147" s="325"/>
      <c r="L147" s="326"/>
      <c r="M147" s="8"/>
      <c r="N147" s="8"/>
      <c r="O147" s="8"/>
      <c r="P147" s="8"/>
    </row>
    <row r="148" customFormat="false" ht="12.75" hidden="false" customHeight="true" outlineLevel="0" collapsed="false">
      <c r="A148" s="329"/>
      <c r="B148" s="87"/>
      <c r="C148" s="87"/>
      <c r="D148" s="325"/>
      <c r="E148" s="326"/>
      <c r="G148" s="331"/>
      <c r="H148" s="87"/>
      <c r="I148" s="8"/>
      <c r="J148" s="8"/>
      <c r="K148" s="325"/>
      <c r="L148" s="326"/>
      <c r="M148" s="8"/>
      <c r="N148" s="8"/>
      <c r="O148" s="8"/>
      <c r="P148" s="8"/>
    </row>
    <row r="149" customFormat="false" ht="12.75" hidden="false" customHeight="true" outlineLevel="0" collapsed="false">
      <c r="A149" s="329"/>
      <c r="B149" s="87"/>
      <c r="C149" s="87"/>
      <c r="D149" s="325"/>
      <c r="E149" s="326"/>
      <c r="G149" s="331"/>
      <c r="H149" s="87"/>
      <c r="I149" s="8"/>
      <c r="J149" s="8"/>
      <c r="K149" s="325"/>
      <c r="L149" s="326"/>
      <c r="M149" s="8"/>
      <c r="N149" s="8"/>
      <c r="O149" s="8"/>
      <c r="P149" s="8"/>
    </row>
    <row r="150" customFormat="false" ht="12.75" hidden="false" customHeight="true" outlineLevel="0" collapsed="false">
      <c r="A150" s="329"/>
      <c r="B150" s="87"/>
      <c r="C150" s="87"/>
      <c r="D150" s="325"/>
      <c r="E150" s="326"/>
      <c r="G150" s="331"/>
      <c r="H150" s="87"/>
      <c r="I150" s="8"/>
      <c r="J150" s="8"/>
      <c r="K150" s="325"/>
      <c r="L150" s="326"/>
      <c r="M150" s="8"/>
      <c r="N150" s="8"/>
      <c r="O150" s="8"/>
      <c r="P150" s="8"/>
    </row>
    <row r="151" customFormat="false" ht="12.75" hidden="false" customHeight="true" outlineLevel="0" collapsed="false">
      <c r="A151" s="329"/>
      <c r="B151" s="87"/>
      <c r="C151" s="87"/>
      <c r="D151" s="325"/>
      <c r="E151" s="326"/>
      <c r="G151" s="331"/>
      <c r="H151" s="87"/>
      <c r="I151" s="8"/>
      <c r="J151" s="8"/>
      <c r="K151" s="325"/>
      <c r="L151" s="326"/>
      <c r="M151" s="8"/>
      <c r="N151" s="8"/>
      <c r="O151" s="8"/>
      <c r="P151" s="8"/>
    </row>
    <row r="152" customFormat="false" ht="12.75" hidden="false" customHeight="true" outlineLevel="0" collapsed="false">
      <c r="A152" s="329"/>
      <c r="B152" s="87"/>
      <c r="C152" s="87"/>
      <c r="D152" s="325"/>
      <c r="E152" s="326"/>
      <c r="G152" s="331"/>
      <c r="H152" s="87"/>
      <c r="I152" s="8"/>
      <c r="J152" s="8"/>
      <c r="K152" s="325"/>
      <c r="L152" s="326"/>
      <c r="M152" s="8"/>
      <c r="N152" s="8"/>
      <c r="O152" s="8"/>
      <c r="P152" s="8"/>
    </row>
    <row r="153" customFormat="false" ht="12.75" hidden="false" customHeight="true" outlineLevel="0" collapsed="false">
      <c r="A153" s="329"/>
      <c r="B153" s="87"/>
      <c r="C153" s="87"/>
      <c r="D153" s="325"/>
      <c r="E153" s="326"/>
      <c r="G153" s="331"/>
      <c r="H153" s="87"/>
      <c r="I153" s="8"/>
      <c r="J153" s="8"/>
      <c r="K153" s="325"/>
      <c r="L153" s="326"/>
      <c r="M153" s="8"/>
      <c r="N153" s="8"/>
      <c r="O153" s="8"/>
      <c r="P153" s="8"/>
    </row>
    <row r="154" customFormat="false" ht="12.75" hidden="false" customHeight="true" outlineLevel="0" collapsed="false">
      <c r="A154" s="329"/>
      <c r="B154" s="87"/>
      <c r="C154" s="87"/>
      <c r="D154" s="325"/>
      <c r="E154" s="326"/>
      <c r="G154" s="331"/>
      <c r="H154" s="87"/>
      <c r="I154" s="8"/>
      <c r="J154" s="8"/>
      <c r="K154" s="325"/>
      <c r="L154" s="326"/>
      <c r="M154" s="8"/>
      <c r="N154" s="8"/>
      <c r="O154" s="8"/>
      <c r="P154" s="8"/>
    </row>
    <row r="155" customFormat="false" ht="12.75" hidden="false" customHeight="true" outlineLevel="0" collapsed="false">
      <c r="A155" s="329"/>
      <c r="B155" s="87"/>
      <c r="C155" s="87"/>
      <c r="D155" s="325"/>
      <c r="E155" s="326"/>
      <c r="G155" s="331"/>
      <c r="H155" s="87"/>
      <c r="I155" s="8"/>
      <c r="J155" s="8"/>
      <c r="K155" s="325"/>
      <c r="L155" s="326"/>
      <c r="M155" s="8"/>
      <c r="N155" s="8"/>
      <c r="O155" s="8"/>
      <c r="P155" s="8"/>
    </row>
    <row r="156" customFormat="false" ht="12.75" hidden="false" customHeight="true" outlineLevel="0" collapsed="false">
      <c r="A156" s="329"/>
      <c r="B156" s="87"/>
      <c r="C156" s="87"/>
      <c r="D156" s="325"/>
      <c r="E156" s="326"/>
      <c r="G156" s="331"/>
      <c r="H156" s="87"/>
      <c r="I156" s="8"/>
      <c r="J156" s="8"/>
      <c r="K156" s="325"/>
      <c r="L156" s="326"/>
      <c r="M156" s="8"/>
      <c r="N156" s="8"/>
      <c r="O156" s="8"/>
      <c r="P156" s="8"/>
    </row>
    <row r="157" customFormat="false" ht="12.75" hidden="false" customHeight="true" outlineLevel="0" collapsed="false">
      <c r="A157" s="329"/>
      <c r="B157" s="87"/>
      <c r="C157" s="87"/>
      <c r="D157" s="325"/>
      <c r="E157" s="326"/>
      <c r="G157" s="331"/>
      <c r="H157" s="87"/>
      <c r="I157" s="8"/>
      <c r="J157" s="8"/>
      <c r="K157" s="325"/>
      <c r="L157" s="326"/>
      <c r="M157" s="8"/>
      <c r="N157" s="8"/>
      <c r="O157" s="8"/>
      <c r="P157" s="8"/>
    </row>
    <row r="158" customFormat="false" ht="12.75" hidden="false" customHeight="true" outlineLevel="0" collapsed="false">
      <c r="A158" s="329"/>
      <c r="B158" s="87"/>
      <c r="C158" s="87"/>
      <c r="D158" s="325"/>
      <c r="E158" s="336"/>
      <c r="G158" s="331"/>
      <c r="H158" s="87"/>
      <c r="I158" s="8"/>
      <c r="J158" s="8"/>
      <c r="K158" s="325"/>
      <c r="L158" s="336"/>
      <c r="M158" s="8"/>
      <c r="N158" s="8"/>
      <c r="O158" s="8"/>
      <c r="P158" s="8"/>
    </row>
    <row r="159" customFormat="false" ht="12.75" hidden="false" customHeight="true" outlineLevel="0" collapsed="false">
      <c r="A159" s="337"/>
      <c r="B159" s="87"/>
      <c r="C159" s="87"/>
      <c r="D159" s="338" t="s">
        <v>475</v>
      </c>
      <c r="E159" s="339" t="n">
        <f aca="false">SUM(E126:E158)</f>
        <v>0</v>
      </c>
      <c r="G159" s="337"/>
      <c r="H159" s="87"/>
      <c r="I159" s="8"/>
      <c r="J159" s="8"/>
      <c r="K159" s="338" t="s">
        <v>476</v>
      </c>
      <c r="L159" s="339" t="n">
        <f aca="false">SUM(L126:L158)</f>
        <v>0</v>
      </c>
      <c r="M159" s="8"/>
      <c r="N159" s="8"/>
      <c r="O159" s="8"/>
      <c r="P159" s="8"/>
    </row>
    <row r="160" customFormat="false" ht="12.75" hidden="false" customHeight="true" outlineLevel="0" collapsed="false">
      <c r="A160" s="340"/>
      <c r="B160" s="341"/>
      <c r="C160" s="341"/>
      <c r="D160" s="341"/>
      <c r="E160" s="342"/>
      <c r="G160" s="340"/>
      <c r="H160" s="341"/>
      <c r="I160" s="341"/>
      <c r="J160" s="341"/>
      <c r="K160" s="341"/>
      <c r="L160" s="342"/>
      <c r="M160" s="8"/>
      <c r="N160" s="8"/>
      <c r="O160" s="8"/>
      <c r="P160" s="8"/>
    </row>
    <row r="161" customFormat="false" ht="12.75" hidden="false" customHeight="true" outlineLevel="0" collapsed="false">
      <c r="AJ161" s="8"/>
      <c r="AK161" s="8"/>
      <c r="AL161" s="8"/>
      <c r="AM161" s="8"/>
    </row>
    <row r="162" customFormat="false" ht="12.75" hidden="false" customHeight="true" outlineLevel="0" collapsed="false">
      <c r="AJ162" s="8"/>
      <c r="AK162" s="8"/>
      <c r="AL162" s="8"/>
      <c r="AM162" s="8"/>
    </row>
    <row r="163" customFormat="false" ht="12.75" hidden="false" customHeight="true" outlineLevel="0" collapsed="false">
      <c r="A163" s="316" t="s">
        <v>477</v>
      </c>
      <c r="B163" s="318"/>
      <c r="C163" s="318"/>
      <c r="D163" s="318"/>
      <c r="E163" s="319"/>
      <c r="AJ163" s="8"/>
      <c r="AK163" s="8"/>
      <c r="AL163" s="8"/>
      <c r="AM163" s="8"/>
    </row>
    <row r="164" customFormat="false" ht="12.75" hidden="false" customHeight="true" outlineLevel="0" collapsed="false">
      <c r="A164" s="320" t="s">
        <v>321</v>
      </c>
      <c r="B164" s="256" t="s">
        <v>473</v>
      </c>
      <c r="C164" s="256"/>
      <c r="D164" s="256"/>
      <c r="E164" s="321" t="s">
        <v>474</v>
      </c>
      <c r="AJ164" s="8"/>
      <c r="AK164" s="8"/>
      <c r="AL164" s="8"/>
      <c r="AM164" s="8"/>
    </row>
    <row r="165" customFormat="false" ht="12.75" hidden="false" customHeight="true" outlineLevel="0" collapsed="false">
      <c r="A165" s="343"/>
      <c r="B165" s="425"/>
      <c r="C165" s="444"/>
      <c r="D165" s="325"/>
      <c r="E165" s="326"/>
      <c r="AJ165" s="8"/>
      <c r="AK165" s="8"/>
      <c r="AL165" s="8"/>
      <c r="AM165" s="8"/>
    </row>
    <row r="166" customFormat="false" ht="12.75" hidden="false" customHeight="true" outlineLevel="0" collapsed="false">
      <c r="A166" s="343"/>
      <c r="B166" s="87"/>
      <c r="C166" s="332"/>
      <c r="D166" s="325"/>
      <c r="E166" s="333"/>
      <c r="AJ166" s="8"/>
      <c r="AK166" s="8"/>
      <c r="AL166" s="8"/>
      <c r="AM166" s="8"/>
    </row>
    <row r="167" customFormat="false" ht="12.75" hidden="false" customHeight="true" outlineLevel="0" collapsed="false">
      <c r="A167" s="343"/>
      <c r="B167" s="87"/>
      <c r="C167" s="87"/>
      <c r="D167" s="325"/>
      <c r="E167" s="326"/>
      <c r="AJ167" s="8"/>
      <c r="AK167" s="8"/>
      <c r="AL167" s="8"/>
      <c r="AM167" s="8"/>
    </row>
    <row r="168" customFormat="false" ht="12.75" hidden="false" customHeight="true" outlineLevel="0" collapsed="false">
      <c r="A168" s="343"/>
      <c r="B168" s="87"/>
      <c r="C168" s="87"/>
      <c r="D168" s="325"/>
      <c r="E168" s="333"/>
      <c r="AJ168" s="8"/>
      <c r="AK168" s="8"/>
      <c r="AL168" s="8"/>
      <c r="AM168" s="8"/>
    </row>
    <row r="169" customFormat="false" ht="12.75" hidden="false" customHeight="true" outlineLevel="0" collapsed="false">
      <c r="A169" s="343"/>
      <c r="B169" s="87"/>
      <c r="C169" s="324"/>
      <c r="D169" s="325"/>
      <c r="E169" s="326"/>
      <c r="AJ169" s="8"/>
      <c r="AK169" s="8"/>
      <c r="AL169" s="8"/>
      <c r="AM169" s="8"/>
    </row>
    <row r="170" customFormat="false" ht="12.75" hidden="false" customHeight="true" outlineLevel="0" collapsed="false">
      <c r="A170" s="343"/>
      <c r="B170" s="444"/>
      <c r="C170" s="444"/>
      <c r="D170" s="445"/>
      <c r="E170" s="326"/>
      <c r="AJ170" s="8"/>
      <c r="AK170" s="8"/>
      <c r="AL170" s="8"/>
      <c r="AM170" s="8"/>
    </row>
    <row r="171" customFormat="false" ht="12.75" hidden="false" customHeight="true" outlineLevel="0" collapsed="false">
      <c r="A171" s="343"/>
      <c r="B171" s="87"/>
      <c r="C171" s="332"/>
      <c r="D171" s="334"/>
      <c r="E171" s="333"/>
      <c r="AJ171" s="8"/>
      <c r="AK171" s="8"/>
      <c r="AL171" s="8"/>
      <c r="AM171" s="8"/>
    </row>
    <row r="172" customFormat="false" ht="12.75" hidden="false" customHeight="true" outlineLevel="0" collapsed="false">
      <c r="A172" s="343"/>
      <c r="B172" s="324"/>
      <c r="C172" s="446"/>
      <c r="D172" s="334"/>
      <c r="E172" s="333"/>
      <c r="AJ172" s="8"/>
      <c r="AK172" s="8"/>
      <c r="AL172" s="8"/>
      <c r="AM172" s="8"/>
    </row>
    <row r="173" customFormat="false" ht="12.75" hidden="false" customHeight="true" outlineLevel="0" collapsed="false">
      <c r="A173" s="343"/>
      <c r="B173" s="324"/>
      <c r="C173" s="87"/>
      <c r="D173" s="325"/>
      <c r="E173" s="326"/>
      <c r="AJ173" s="8"/>
      <c r="AK173" s="8"/>
      <c r="AL173" s="8"/>
      <c r="AM173" s="8"/>
    </row>
    <row r="174" customFormat="false" ht="12.75" hidden="false" customHeight="true" outlineLevel="0" collapsed="false">
      <c r="A174" s="343"/>
      <c r="B174" s="87"/>
      <c r="C174" s="87"/>
      <c r="D174" s="325"/>
      <c r="E174" s="326"/>
      <c r="AJ174" s="8"/>
      <c r="AK174" s="8"/>
      <c r="AL174" s="8"/>
      <c r="AM174" s="8"/>
    </row>
    <row r="175" customFormat="false" ht="12.75" hidden="false" customHeight="true" outlineLevel="0" collapsed="false">
      <c r="A175" s="343"/>
      <c r="B175" s="87"/>
      <c r="C175" s="87"/>
      <c r="D175" s="325"/>
      <c r="E175" s="333"/>
      <c r="AJ175" s="8"/>
      <c r="AK175" s="8"/>
      <c r="AL175" s="8"/>
      <c r="AM175" s="8"/>
    </row>
    <row r="176" customFormat="false" ht="12.75" hidden="false" customHeight="true" outlineLevel="0" collapsed="false">
      <c r="A176" s="343"/>
      <c r="B176" s="87"/>
      <c r="C176" s="87"/>
      <c r="D176" s="325"/>
      <c r="E176" s="326"/>
      <c r="AJ176" s="8"/>
      <c r="AK176" s="8"/>
      <c r="AL176" s="8"/>
      <c r="AM176" s="8"/>
    </row>
    <row r="177" customFormat="false" ht="12.75" hidden="false" customHeight="true" outlineLevel="0" collapsed="false">
      <c r="A177" s="343"/>
      <c r="B177" s="87"/>
      <c r="C177" s="87"/>
      <c r="D177" s="325"/>
      <c r="E177" s="326"/>
      <c r="AJ177" s="8"/>
      <c r="AK177" s="8"/>
      <c r="AL177" s="8"/>
      <c r="AM177" s="8"/>
    </row>
    <row r="178" customFormat="false" ht="12.75" hidden="false" customHeight="true" outlineLevel="0" collapsed="false">
      <c r="A178" s="343"/>
      <c r="B178" s="72"/>
      <c r="C178" s="332"/>
      <c r="D178" s="334"/>
      <c r="E178" s="333"/>
      <c r="AJ178" s="8"/>
      <c r="AK178" s="8"/>
      <c r="AL178" s="8"/>
      <c r="AM178" s="8"/>
    </row>
    <row r="179" customFormat="false" ht="12.75" hidden="false" customHeight="true" outlineLevel="0" collapsed="false">
      <c r="A179" s="343"/>
      <c r="B179" s="72"/>
      <c r="C179" s="332"/>
      <c r="D179" s="334"/>
      <c r="E179" s="333"/>
      <c r="AJ179" s="8"/>
      <c r="AK179" s="8"/>
      <c r="AL179" s="8"/>
      <c r="AM179" s="8"/>
    </row>
    <row r="180" customFormat="false" ht="12.75" hidden="false" customHeight="true" outlineLevel="0" collapsed="false">
      <c r="A180" s="343"/>
      <c r="B180" s="72"/>
      <c r="C180" s="332"/>
      <c r="D180" s="334"/>
      <c r="E180" s="326"/>
      <c r="AJ180" s="8"/>
      <c r="AK180" s="8"/>
      <c r="AL180" s="8"/>
      <c r="AM180" s="8"/>
    </row>
    <row r="181" customFormat="false" ht="12.75" hidden="false" customHeight="true" outlineLevel="0" collapsed="false">
      <c r="A181" s="343"/>
      <c r="B181" s="87"/>
      <c r="C181" s="87"/>
      <c r="D181" s="325"/>
      <c r="E181" s="326"/>
      <c r="AJ181" s="8"/>
      <c r="AK181" s="8"/>
      <c r="AL181" s="8"/>
      <c r="AM181" s="8"/>
    </row>
    <row r="182" customFormat="false" ht="12.75" hidden="false" customHeight="true" outlineLevel="0" collapsed="false">
      <c r="A182" s="343"/>
      <c r="B182" s="87"/>
      <c r="C182" s="87"/>
      <c r="D182" s="325"/>
      <c r="E182" s="326"/>
      <c r="AJ182" s="8"/>
      <c r="AK182" s="8"/>
      <c r="AL182" s="8"/>
      <c r="AM182" s="8"/>
    </row>
    <row r="183" customFormat="false" ht="12.75" hidden="false" customHeight="true" outlineLevel="0" collapsed="false">
      <c r="A183" s="343"/>
      <c r="B183" s="87"/>
      <c r="C183" s="87"/>
      <c r="D183" s="325"/>
      <c r="E183" s="326"/>
      <c r="AJ183" s="8"/>
      <c r="AK183" s="8"/>
      <c r="AL183" s="8"/>
      <c r="AM183" s="8"/>
    </row>
    <row r="184" customFormat="false" ht="12.75" hidden="false" customHeight="true" outlineLevel="0" collapsed="false">
      <c r="A184" s="343"/>
      <c r="B184" s="87"/>
      <c r="C184" s="87"/>
      <c r="D184" s="325"/>
      <c r="E184" s="336"/>
      <c r="AJ184" s="8"/>
      <c r="AK184" s="8"/>
      <c r="AL184" s="8"/>
      <c r="AM184" s="8"/>
    </row>
    <row r="185" customFormat="false" ht="12.75" hidden="false" customHeight="true" outlineLevel="0" collapsed="false">
      <c r="A185" s="346"/>
      <c r="B185" s="87"/>
      <c r="C185" s="87"/>
      <c r="D185" s="338" t="s">
        <v>478</v>
      </c>
      <c r="E185" s="339" t="n">
        <f aca="false">SUM(E165:E184)</f>
        <v>0</v>
      </c>
      <c r="AJ185" s="8"/>
      <c r="AK185" s="8"/>
      <c r="AL185" s="8"/>
      <c r="AM185" s="8"/>
    </row>
    <row r="186" customFormat="false" ht="12.75" hidden="false" customHeight="true" outlineLevel="0" collapsed="false">
      <c r="A186" s="347"/>
      <c r="B186" s="341"/>
      <c r="C186" s="341"/>
      <c r="D186" s="341"/>
      <c r="E186" s="342"/>
      <c r="AJ186" s="8"/>
      <c r="AK186" s="8"/>
      <c r="AL186" s="8"/>
      <c r="AM186" s="8"/>
    </row>
    <row r="187" customFormat="false" ht="12.75" hidden="false" customHeight="true" outlineLevel="0" collapsed="false">
      <c r="AJ187" s="8"/>
      <c r="AK187" s="8"/>
      <c r="AL187" s="8"/>
      <c r="AM187" s="8"/>
    </row>
    <row r="188" customFormat="false" ht="12.75" hidden="false" customHeight="true" outlineLevel="0" collapsed="false">
      <c r="AJ188" s="8"/>
      <c r="AK188" s="8"/>
      <c r="AL188" s="8"/>
      <c r="AM188" s="8"/>
    </row>
    <row r="189" customFormat="false" ht="12.75" hidden="false" customHeight="true" outlineLevel="0" collapsed="false">
      <c r="A189" s="348" t="s">
        <v>479</v>
      </c>
      <c r="B189" s="349"/>
      <c r="C189" s="349"/>
      <c r="D189" s="349"/>
      <c r="E189" s="349"/>
      <c r="F189" s="349"/>
      <c r="G189" s="349"/>
      <c r="H189" s="349"/>
      <c r="I189" s="349"/>
      <c r="J189" s="349"/>
      <c r="K189" s="349"/>
      <c r="L189" s="349"/>
      <c r="M189" s="350"/>
      <c r="O189" s="8"/>
      <c r="P189" s="8"/>
      <c r="Q189" s="8"/>
      <c r="R189" s="8"/>
    </row>
    <row r="190" customFormat="false" ht="12.75" hidden="false" customHeight="true" outlineLevel="0" collapsed="false">
      <c r="A190" s="351" t="s">
        <v>480</v>
      </c>
      <c r="B190" s="352" t="s">
        <v>321</v>
      </c>
      <c r="C190" s="353" t="s">
        <v>481</v>
      </c>
      <c r="D190" s="354" t="s">
        <v>482</v>
      </c>
      <c r="E190" s="355" t="s">
        <v>473</v>
      </c>
      <c r="F190" s="355"/>
      <c r="G190" s="355"/>
      <c r="H190" s="355"/>
      <c r="I190" s="355"/>
      <c r="J190" s="355"/>
      <c r="K190" s="355"/>
      <c r="L190" s="355"/>
      <c r="M190" s="356" t="s">
        <v>474</v>
      </c>
      <c r="O190" s="8"/>
      <c r="P190" s="8"/>
      <c r="Q190" s="8"/>
      <c r="R190" s="8"/>
    </row>
    <row r="191" customFormat="false" ht="12.75" hidden="false" customHeight="true" outlineLevel="0" collapsed="false">
      <c r="A191" s="357"/>
      <c r="B191" s="358"/>
      <c r="C191" s="359"/>
      <c r="D191" s="325"/>
      <c r="E191" s="87"/>
      <c r="F191" s="87"/>
      <c r="G191" s="87"/>
      <c r="H191" s="87"/>
      <c r="I191" s="87"/>
      <c r="J191" s="87"/>
      <c r="K191" s="87"/>
      <c r="L191" s="87"/>
      <c r="M191" s="360"/>
      <c r="O191" s="8"/>
      <c r="P191" s="8"/>
      <c r="Q191" s="8"/>
      <c r="R191" s="8"/>
    </row>
    <row r="192" customFormat="false" ht="12.75" hidden="false" customHeight="true" outlineLevel="0" collapsed="false">
      <c r="A192" s="357"/>
      <c r="B192" s="358"/>
      <c r="C192" s="359"/>
      <c r="D192" s="325"/>
      <c r="E192" s="87"/>
      <c r="F192" s="87"/>
      <c r="G192" s="87"/>
      <c r="H192" s="87"/>
      <c r="I192" s="87"/>
      <c r="J192" s="87"/>
      <c r="K192" s="87"/>
      <c r="L192" s="87"/>
      <c r="M192" s="360"/>
      <c r="O192" s="8"/>
      <c r="P192" s="8"/>
      <c r="Q192" s="8"/>
      <c r="R192" s="8"/>
    </row>
    <row r="193" customFormat="false" ht="12.75" hidden="false" customHeight="true" outlineLevel="0" collapsed="false">
      <c r="A193" s="357"/>
      <c r="B193" s="358"/>
      <c r="C193" s="359"/>
      <c r="D193" s="325"/>
      <c r="E193" s="87"/>
      <c r="F193" s="87"/>
      <c r="G193" s="87"/>
      <c r="H193" s="87"/>
      <c r="I193" s="87"/>
      <c r="J193" s="87"/>
      <c r="K193" s="87"/>
      <c r="L193" s="87"/>
      <c r="M193" s="360"/>
      <c r="O193" s="8"/>
      <c r="P193" s="8"/>
      <c r="Q193" s="8"/>
      <c r="R193" s="8"/>
    </row>
    <row r="194" customFormat="false" ht="12.75" hidden="false" customHeight="true" outlineLevel="0" collapsed="false">
      <c r="A194" s="357"/>
      <c r="B194" s="358"/>
      <c r="C194" s="359"/>
      <c r="D194" s="325"/>
      <c r="E194" s="87"/>
      <c r="F194" s="87"/>
      <c r="G194" s="87"/>
      <c r="H194" s="87"/>
      <c r="I194" s="87"/>
      <c r="J194" s="87"/>
      <c r="K194" s="87"/>
      <c r="L194" s="87"/>
      <c r="M194" s="360"/>
      <c r="O194" s="8"/>
      <c r="P194" s="8"/>
      <c r="Q194" s="8"/>
      <c r="R194" s="8"/>
    </row>
    <row r="195" customFormat="false" ht="12.75" hidden="false" customHeight="true" outlineLevel="0" collapsed="false">
      <c r="A195" s="357"/>
      <c r="B195" s="358"/>
      <c r="C195" s="359"/>
      <c r="D195" s="325"/>
      <c r="E195" s="87"/>
      <c r="F195" s="87"/>
      <c r="G195" s="87"/>
      <c r="H195" s="87"/>
      <c r="I195" s="87"/>
      <c r="J195" s="87"/>
      <c r="K195" s="87"/>
      <c r="L195" s="87"/>
      <c r="M195" s="360"/>
      <c r="O195" s="8"/>
      <c r="P195" s="8"/>
      <c r="Q195" s="8"/>
      <c r="R195" s="8"/>
    </row>
    <row r="196" customFormat="false" ht="12.75" hidden="false" customHeight="true" outlineLevel="0" collapsed="false">
      <c r="A196" s="357"/>
      <c r="B196" s="358"/>
      <c r="C196" s="359"/>
      <c r="D196" s="325"/>
      <c r="E196" s="87"/>
      <c r="F196" s="87"/>
      <c r="G196" s="87"/>
      <c r="H196" s="87"/>
      <c r="I196" s="87"/>
      <c r="J196" s="87"/>
      <c r="K196" s="87"/>
      <c r="L196" s="87"/>
      <c r="M196" s="360"/>
    </row>
    <row r="197" customFormat="false" ht="12.75" hidden="false" customHeight="true" outlineLevel="0" collapsed="false">
      <c r="A197" s="357"/>
      <c r="B197" s="358"/>
      <c r="C197" s="359"/>
      <c r="D197" s="325"/>
      <c r="E197" s="87"/>
      <c r="F197" s="87"/>
      <c r="G197" s="87"/>
      <c r="H197" s="87"/>
      <c r="I197" s="87"/>
      <c r="J197" s="87"/>
      <c r="K197" s="87"/>
      <c r="L197" s="87"/>
      <c r="M197" s="360"/>
    </row>
    <row r="198" customFormat="false" ht="12.75" hidden="false" customHeight="true" outlineLevel="0" collapsed="false">
      <c r="A198" s="357"/>
      <c r="B198" s="358"/>
      <c r="C198" s="359"/>
      <c r="D198" s="325"/>
      <c r="E198" s="87"/>
      <c r="F198" s="87"/>
      <c r="G198" s="87"/>
      <c r="H198" s="87"/>
      <c r="I198" s="87"/>
      <c r="J198" s="87"/>
      <c r="K198" s="87"/>
      <c r="L198" s="87"/>
      <c r="M198" s="360"/>
    </row>
    <row r="199" customFormat="false" ht="12.75" hidden="false" customHeight="true" outlineLevel="0" collapsed="false">
      <c r="A199" s="357"/>
      <c r="B199" s="358"/>
      <c r="C199" s="359"/>
      <c r="D199" s="325"/>
      <c r="E199" s="87"/>
      <c r="F199" s="87"/>
      <c r="G199" s="87"/>
      <c r="H199" s="87"/>
      <c r="I199" s="87"/>
      <c r="J199" s="87"/>
      <c r="K199" s="87"/>
      <c r="L199" s="87"/>
      <c r="M199" s="360"/>
    </row>
    <row r="200" customFormat="false" ht="12.75" hidden="false" customHeight="true" outlineLevel="0" collapsed="false">
      <c r="A200" s="357"/>
      <c r="B200" s="358"/>
      <c r="C200" s="359"/>
      <c r="D200" s="325"/>
      <c r="E200" s="87"/>
      <c r="F200" s="87"/>
      <c r="G200" s="87"/>
      <c r="H200" s="87"/>
      <c r="I200" s="87"/>
      <c r="J200" s="87"/>
      <c r="K200" s="87"/>
      <c r="L200" s="87"/>
      <c r="M200" s="360"/>
    </row>
    <row r="201" customFormat="false" ht="12.75" hidden="false" customHeight="true" outlineLevel="0" collapsed="false">
      <c r="A201" s="361"/>
      <c r="B201" s="358"/>
      <c r="C201" s="359"/>
      <c r="D201" s="325"/>
      <c r="E201" s="87"/>
      <c r="F201" s="87"/>
      <c r="G201" s="87"/>
      <c r="H201" s="87"/>
      <c r="I201" s="87"/>
      <c r="J201" s="87"/>
      <c r="K201" s="87"/>
      <c r="L201" s="87"/>
      <c r="M201" s="360"/>
    </row>
    <row r="202" customFormat="false" ht="12.75" hidden="false" customHeight="true" outlineLevel="0" collapsed="false">
      <c r="A202" s="361"/>
      <c r="B202" s="358"/>
      <c r="C202" s="359"/>
      <c r="D202" s="325"/>
      <c r="E202" s="87"/>
      <c r="F202" s="87"/>
      <c r="G202" s="87"/>
      <c r="H202" s="87"/>
      <c r="I202" s="87"/>
      <c r="J202" s="87"/>
      <c r="K202" s="87"/>
      <c r="L202" s="87"/>
      <c r="M202" s="360"/>
    </row>
    <row r="203" customFormat="false" ht="12.75" hidden="false" customHeight="true" outlineLevel="0" collapsed="false">
      <c r="A203" s="361"/>
      <c r="B203" s="358"/>
      <c r="C203" s="359"/>
      <c r="D203" s="325"/>
      <c r="E203" s="87"/>
      <c r="F203" s="87"/>
      <c r="G203" s="87"/>
      <c r="H203" s="87"/>
      <c r="I203" s="87"/>
      <c r="J203" s="87"/>
      <c r="K203" s="87"/>
      <c r="L203" s="87"/>
      <c r="M203" s="360"/>
    </row>
    <row r="204" customFormat="false" ht="12.75" hidden="false" customHeight="true" outlineLevel="0" collapsed="false">
      <c r="A204" s="361"/>
      <c r="B204" s="358"/>
      <c r="C204" s="359"/>
      <c r="D204" s="325"/>
      <c r="E204" s="87"/>
      <c r="F204" s="87"/>
      <c r="G204" s="87"/>
      <c r="H204" s="87"/>
      <c r="I204" s="87"/>
      <c r="J204" s="87"/>
      <c r="K204" s="87"/>
      <c r="L204" s="87"/>
      <c r="M204" s="360"/>
    </row>
    <row r="205" customFormat="false" ht="12.75" hidden="false" customHeight="true" outlineLevel="0" collapsed="false">
      <c r="A205" s="361"/>
      <c r="B205" s="358"/>
      <c r="C205" s="362"/>
      <c r="D205" s="325"/>
      <c r="E205" s="87"/>
      <c r="F205" s="87"/>
      <c r="G205" s="87"/>
      <c r="H205" s="87"/>
      <c r="I205" s="87"/>
      <c r="J205" s="87"/>
      <c r="K205" s="87"/>
      <c r="L205" s="87"/>
      <c r="M205" s="360"/>
    </row>
    <row r="206" customFormat="false" ht="12.75" hidden="false" customHeight="true" outlineLevel="0" collapsed="false">
      <c r="A206" s="361"/>
      <c r="B206" s="358"/>
      <c r="C206" s="362"/>
      <c r="D206" s="325"/>
      <c r="E206" s="87"/>
      <c r="F206" s="87"/>
      <c r="G206" s="87"/>
      <c r="H206" s="87"/>
      <c r="I206" s="87"/>
      <c r="J206" s="87"/>
      <c r="K206" s="87"/>
      <c r="L206" s="87"/>
      <c r="M206" s="360"/>
    </row>
    <row r="207" customFormat="false" ht="12.75" hidden="false" customHeight="true" outlineLevel="0" collapsed="false">
      <c r="A207" s="361"/>
      <c r="B207" s="358"/>
      <c r="C207" s="362"/>
      <c r="D207" s="325"/>
      <c r="E207" s="87"/>
      <c r="F207" s="87"/>
      <c r="G207" s="87"/>
      <c r="H207" s="87"/>
      <c r="I207" s="87"/>
      <c r="J207" s="87"/>
      <c r="K207" s="87"/>
      <c r="L207" s="87"/>
      <c r="M207" s="360"/>
    </row>
    <row r="208" customFormat="false" ht="12.75" hidden="false" customHeight="true" outlineLevel="0" collapsed="false">
      <c r="A208" s="361"/>
      <c r="B208" s="358"/>
      <c r="C208" s="363"/>
      <c r="D208" s="325"/>
      <c r="E208" s="87"/>
      <c r="F208" s="87"/>
      <c r="G208" s="87"/>
      <c r="H208" s="87"/>
      <c r="I208" s="87"/>
      <c r="J208" s="87"/>
      <c r="K208" s="87"/>
      <c r="L208" s="87"/>
      <c r="M208" s="360"/>
    </row>
    <row r="209" customFormat="false" ht="12.75" hidden="false" customHeight="true" outlineLevel="0" collapsed="false">
      <c r="A209" s="361"/>
      <c r="B209" s="358"/>
      <c r="C209" s="363"/>
      <c r="D209" s="325"/>
      <c r="E209" s="87"/>
      <c r="F209" s="87"/>
      <c r="G209" s="87"/>
      <c r="H209" s="87"/>
      <c r="I209" s="87"/>
      <c r="J209" s="87"/>
      <c r="K209" s="87"/>
      <c r="L209" s="87"/>
      <c r="M209" s="360"/>
    </row>
    <row r="210" customFormat="false" ht="12.75" hidden="false" customHeight="true" outlineLevel="0" collapsed="false">
      <c r="A210" s="361"/>
      <c r="B210" s="358"/>
      <c r="C210" s="363"/>
      <c r="D210" s="325"/>
      <c r="E210" s="87"/>
      <c r="F210" s="87"/>
      <c r="G210" s="87"/>
      <c r="H210" s="87"/>
      <c r="I210" s="87"/>
      <c r="J210" s="87"/>
      <c r="K210" s="87"/>
      <c r="L210" s="87"/>
      <c r="M210" s="360"/>
    </row>
    <row r="211" customFormat="false" ht="12.75" hidden="false" customHeight="true" outlineLevel="0" collapsed="false">
      <c r="A211" s="361"/>
      <c r="B211" s="358"/>
      <c r="C211" s="363"/>
      <c r="D211" s="325"/>
      <c r="E211" s="87"/>
      <c r="F211" s="87"/>
      <c r="G211" s="87"/>
      <c r="H211" s="87"/>
      <c r="I211" s="87"/>
      <c r="J211" s="87"/>
      <c r="K211" s="87"/>
      <c r="L211" s="87"/>
      <c r="M211" s="360"/>
    </row>
    <row r="212" customFormat="false" ht="12.75" hidden="false" customHeight="true" outlineLevel="0" collapsed="false">
      <c r="A212" s="361"/>
      <c r="B212" s="358"/>
      <c r="C212" s="363"/>
      <c r="D212" s="325"/>
      <c r="E212" s="87"/>
      <c r="F212" s="87"/>
      <c r="G212" s="87"/>
      <c r="H212" s="87"/>
      <c r="I212" s="87"/>
      <c r="J212" s="87"/>
      <c r="K212" s="87"/>
      <c r="L212" s="87"/>
      <c r="M212" s="360"/>
    </row>
    <row r="213" customFormat="false" ht="12.75" hidden="false" customHeight="true" outlineLevel="0" collapsed="false">
      <c r="A213" s="361"/>
      <c r="B213" s="358"/>
      <c r="C213" s="363"/>
      <c r="D213" s="325"/>
      <c r="E213" s="87"/>
      <c r="F213" s="87"/>
      <c r="G213" s="87"/>
      <c r="H213" s="87"/>
      <c r="I213" s="87"/>
      <c r="J213" s="87"/>
      <c r="K213" s="87"/>
      <c r="L213" s="87"/>
      <c r="M213" s="360"/>
    </row>
    <row r="214" customFormat="false" ht="12.75" hidden="false" customHeight="true" outlineLevel="0" collapsed="false">
      <c r="A214" s="361"/>
      <c r="B214" s="358"/>
      <c r="C214" s="364"/>
      <c r="D214" s="325"/>
      <c r="E214" s="87"/>
      <c r="F214" s="87"/>
      <c r="G214" s="87"/>
      <c r="H214" s="87"/>
      <c r="I214" s="87"/>
      <c r="J214" s="87"/>
      <c r="K214" s="87"/>
      <c r="L214" s="338" t="s">
        <v>483</v>
      </c>
      <c r="M214" s="365" t="n">
        <f aca="false">SUM(M191:M213)</f>
        <v>0</v>
      </c>
    </row>
    <row r="215" customFormat="false" ht="12.75" hidden="false" customHeight="true" outlineLevel="0" collapsed="false">
      <c r="A215" s="366"/>
      <c r="B215" s="367"/>
      <c r="C215" s="341"/>
      <c r="D215" s="341"/>
      <c r="E215" s="341"/>
      <c r="F215" s="341"/>
      <c r="G215" s="341"/>
      <c r="H215" s="341"/>
      <c r="I215" s="341"/>
      <c r="J215" s="341"/>
      <c r="K215" s="341"/>
      <c r="L215" s="341"/>
      <c r="M215" s="342"/>
    </row>
    <row r="216" customFormat="false" ht="12.75" hidden="false" customHeight="true" outlineLevel="0" collapsed="false"/>
    <row r="217" customFormat="false" ht="12.75" hidden="false" customHeight="true" outlineLevel="0" collapsed="false"/>
    <row r="218" customFormat="false" ht="12.75" hidden="false" customHeight="true" outlineLevel="0" collapsed="false">
      <c r="A218" s="368" t="s">
        <v>496</v>
      </c>
      <c r="B218" s="369"/>
      <c r="C218" s="369"/>
      <c r="D218" s="369"/>
      <c r="E218" s="369"/>
      <c r="F218" s="370"/>
      <c r="G218" s="152"/>
      <c r="H218" s="152"/>
      <c r="I218" s="152"/>
      <c r="J218" s="152"/>
      <c r="K218" s="152"/>
      <c r="L218" s="152"/>
      <c r="M218" s="152"/>
      <c r="N218" s="152"/>
    </row>
    <row r="219" customFormat="false" ht="12.75" hidden="false" customHeight="true" outlineLevel="0" collapsed="false">
      <c r="A219" s="371" t="s">
        <v>480</v>
      </c>
      <c r="B219" s="372" t="s">
        <v>321</v>
      </c>
      <c r="C219" s="373" t="s">
        <v>481</v>
      </c>
      <c r="D219" s="374" t="s">
        <v>482</v>
      </c>
      <c r="E219" s="374"/>
      <c r="F219" s="375" t="s">
        <v>474</v>
      </c>
      <c r="G219" s="152"/>
      <c r="H219" s="152"/>
      <c r="I219" s="152"/>
      <c r="J219" s="152"/>
      <c r="K219" s="152"/>
      <c r="L219" s="152"/>
      <c r="M219" s="152"/>
      <c r="N219" s="152"/>
    </row>
    <row r="220" customFormat="false" ht="12.75" hidden="false" customHeight="true" outlineLevel="0" collapsed="false">
      <c r="A220" s="376"/>
      <c r="B220" s="358"/>
      <c r="C220" s="377"/>
      <c r="D220" s="87"/>
      <c r="E220" s="378"/>
      <c r="F220" s="379"/>
      <c r="G220" s="380"/>
      <c r="H220" s="380"/>
      <c r="I220" s="380"/>
      <c r="J220" s="380"/>
      <c r="K220" s="380"/>
      <c r="L220" s="380"/>
      <c r="M220" s="380"/>
      <c r="N220" s="380"/>
    </row>
    <row r="221" customFormat="false" ht="12.75" hidden="false" customHeight="true" outlineLevel="0" collapsed="false">
      <c r="A221" s="376"/>
      <c r="B221" s="358"/>
      <c r="C221" s="152"/>
      <c r="D221" s="381"/>
      <c r="E221" s="378"/>
      <c r="F221" s="382"/>
      <c r="G221" s="380"/>
      <c r="H221" s="380"/>
      <c r="I221" s="380"/>
      <c r="J221" s="380"/>
      <c r="K221" s="380"/>
      <c r="L221" s="380"/>
      <c r="M221" s="380"/>
      <c r="N221" s="380"/>
    </row>
    <row r="222" customFormat="false" ht="12.75" hidden="false" customHeight="true" outlineLevel="0" collapsed="false">
      <c r="A222" s="376"/>
      <c r="B222" s="358"/>
      <c r="C222" s="152"/>
      <c r="D222" s="381"/>
      <c r="E222" s="378"/>
      <c r="F222" s="383"/>
      <c r="G222" s="152"/>
      <c r="H222" s="152"/>
      <c r="I222" s="152"/>
      <c r="J222" s="152"/>
      <c r="K222" s="152"/>
      <c r="L222" s="152"/>
      <c r="M222" s="152"/>
      <c r="N222" s="152"/>
    </row>
    <row r="223" customFormat="false" ht="12.75" hidden="false" customHeight="true" outlineLevel="0" collapsed="false">
      <c r="A223" s="376"/>
      <c r="B223" s="358"/>
      <c r="C223" s="152"/>
      <c r="D223" s="381"/>
      <c r="E223" s="378"/>
      <c r="F223" s="383"/>
      <c r="G223" s="152"/>
      <c r="H223" s="152"/>
      <c r="I223" s="152"/>
      <c r="J223" s="152"/>
      <c r="K223" s="152"/>
      <c r="L223" s="152"/>
      <c r="M223" s="152"/>
      <c r="N223" s="152"/>
    </row>
    <row r="224" customFormat="false" ht="12.75" hidden="false" customHeight="true" outlineLevel="0" collapsed="false">
      <c r="A224" s="376"/>
      <c r="B224" s="358"/>
      <c r="C224" s="152"/>
      <c r="D224" s="381"/>
      <c r="E224" s="378"/>
      <c r="F224" s="383"/>
      <c r="G224" s="152"/>
      <c r="H224" s="152"/>
      <c r="I224" s="152"/>
      <c r="J224" s="152"/>
      <c r="K224" s="152"/>
      <c r="L224" s="152"/>
      <c r="M224" s="152"/>
      <c r="N224" s="152"/>
    </row>
    <row r="225" customFormat="false" ht="12.75" hidden="false" customHeight="true" outlineLevel="0" collapsed="false">
      <c r="A225" s="376"/>
      <c r="B225" s="358"/>
      <c r="C225" s="152"/>
      <c r="D225" s="381"/>
      <c r="E225" s="378"/>
      <c r="F225" s="383"/>
      <c r="G225" s="152"/>
      <c r="H225" s="152"/>
      <c r="I225" s="152"/>
      <c r="J225" s="152"/>
      <c r="K225" s="152"/>
      <c r="L225" s="152"/>
      <c r="M225" s="152"/>
      <c r="N225" s="152"/>
    </row>
    <row r="226" customFormat="false" ht="12.75" hidden="false" customHeight="true" outlineLevel="0" collapsed="false">
      <c r="A226" s="376"/>
      <c r="B226" s="358"/>
      <c r="C226" s="152"/>
      <c r="D226" s="381"/>
      <c r="E226" s="378"/>
      <c r="F226" s="383"/>
      <c r="G226" s="152"/>
      <c r="H226" s="152"/>
      <c r="I226" s="152"/>
      <c r="J226" s="152"/>
      <c r="K226" s="152"/>
      <c r="L226" s="152"/>
      <c r="M226" s="152"/>
      <c r="N226" s="152"/>
    </row>
    <row r="227" customFormat="false" ht="12.75" hidden="false" customHeight="true" outlineLevel="0" collapsed="false">
      <c r="A227" s="376"/>
      <c r="B227" s="358"/>
      <c r="C227" s="152"/>
      <c r="D227" s="381"/>
      <c r="E227" s="378"/>
      <c r="F227" s="383"/>
      <c r="G227" s="152"/>
      <c r="H227" s="152"/>
      <c r="I227" s="152"/>
      <c r="J227" s="152"/>
      <c r="K227" s="152"/>
      <c r="L227" s="152"/>
      <c r="M227" s="152"/>
      <c r="N227" s="152"/>
    </row>
    <row r="228" customFormat="false" ht="12.75" hidden="false" customHeight="true" outlineLevel="0" collapsed="false">
      <c r="A228" s="376"/>
      <c r="B228" s="358"/>
      <c r="C228" s="152"/>
      <c r="D228" s="381"/>
      <c r="E228" s="378"/>
      <c r="F228" s="383"/>
      <c r="G228" s="152"/>
      <c r="H228" s="152"/>
      <c r="I228" s="152"/>
      <c r="J228" s="152"/>
      <c r="K228" s="152"/>
      <c r="L228" s="152"/>
      <c r="M228" s="152"/>
      <c r="N228" s="152"/>
    </row>
    <row r="229" customFormat="false" ht="12.75" hidden="false" customHeight="true" outlineLevel="0" collapsed="false">
      <c r="A229" s="376"/>
      <c r="B229" s="358"/>
      <c r="C229" s="152"/>
      <c r="D229" s="381"/>
      <c r="E229" s="378"/>
      <c r="F229" s="383"/>
      <c r="G229" s="152"/>
      <c r="H229" s="152"/>
      <c r="I229" s="152"/>
      <c r="J229" s="152"/>
      <c r="K229" s="152"/>
      <c r="L229" s="152"/>
      <c r="M229" s="152"/>
      <c r="N229" s="152"/>
    </row>
    <row r="230" customFormat="false" ht="12.75" hidden="false" customHeight="true" outlineLevel="0" collapsed="false">
      <c r="A230" s="376"/>
      <c r="B230" s="358"/>
      <c r="C230" s="152"/>
      <c r="D230" s="381"/>
      <c r="E230" s="378"/>
      <c r="F230" s="383"/>
      <c r="G230" s="152"/>
      <c r="H230" s="152"/>
      <c r="I230" s="152"/>
      <c r="J230" s="152"/>
      <c r="K230" s="152"/>
      <c r="L230" s="152"/>
      <c r="M230" s="152"/>
      <c r="N230" s="152"/>
    </row>
    <row r="231" customFormat="false" ht="12.75" hidden="false" customHeight="true" outlineLevel="0" collapsed="false">
      <c r="A231" s="376"/>
      <c r="B231" s="358"/>
      <c r="C231" s="152"/>
      <c r="D231" s="381"/>
      <c r="E231" s="378"/>
      <c r="F231" s="383"/>
      <c r="G231" s="152"/>
      <c r="H231" s="152"/>
      <c r="I231" s="152"/>
      <c r="J231" s="152"/>
      <c r="K231" s="152"/>
      <c r="L231" s="152"/>
      <c r="M231" s="152"/>
      <c r="N231" s="152"/>
    </row>
    <row r="232" customFormat="false" ht="12.75" hidden="false" customHeight="true" outlineLevel="0" collapsed="false">
      <c r="A232" s="376"/>
      <c r="B232" s="358"/>
      <c r="C232" s="152"/>
      <c r="D232" s="381"/>
      <c r="E232" s="378"/>
      <c r="F232" s="383"/>
      <c r="G232" s="152"/>
      <c r="H232" s="152"/>
      <c r="I232" s="152"/>
      <c r="J232" s="152"/>
      <c r="K232" s="152"/>
      <c r="L232" s="152"/>
      <c r="M232" s="152"/>
      <c r="N232" s="152"/>
    </row>
    <row r="233" customFormat="false" ht="12.75" hidden="false" customHeight="true" outlineLevel="0" collapsed="false">
      <c r="A233" s="376"/>
      <c r="B233" s="358"/>
      <c r="C233" s="152"/>
      <c r="D233" s="381"/>
      <c r="E233" s="378"/>
      <c r="F233" s="383"/>
      <c r="G233" s="152"/>
      <c r="H233" s="152"/>
      <c r="I233" s="152"/>
      <c r="J233" s="152"/>
      <c r="K233" s="152"/>
      <c r="L233" s="152"/>
      <c r="M233" s="152"/>
      <c r="N233" s="152"/>
    </row>
    <row r="234" customFormat="false" ht="12.75" hidden="false" customHeight="true" outlineLevel="0" collapsed="false">
      <c r="A234" s="376"/>
      <c r="B234" s="358"/>
      <c r="C234" s="152"/>
      <c r="D234" s="381"/>
      <c r="E234" s="378"/>
      <c r="F234" s="383"/>
      <c r="G234" s="152"/>
      <c r="H234" s="152"/>
      <c r="I234" s="152"/>
      <c r="J234" s="152"/>
      <c r="K234" s="152"/>
      <c r="L234" s="152"/>
      <c r="M234" s="152"/>
      <c r="N234" s="152"/>
    </row>
    <row r="235" customFormat="false" ht="12.75" hidden="false" customHeight="true" outlineLevel="0" collapsed="false">
      <c r="A235" s="376"/>
      <c r="B235" s="358"/>
      <c r="C235" s="152"/>
      <c r="D235" s="381"/>
      <c r="E235" s="378"/>
      <c r="F235" s="383"/>
      <c r="G235" s="152"/>
      <c r="H235" s="152"/>
      <c r="I235" s="152"/>
      <c r="J235" s="152"/>
      <c r="K235" s="152"/>
      <c r="L235" s="152"/>
      <c r="M235" s="152"/>
      <c r="N235" s="152"/>
    </row>
    <row r="236" customFormat="false" ht="12.75" hidden="false" customHeight="true" outlineLevel="0" collapsed="false">
      <c r="A236" s="376"/>
      <c r="B236" s="358"/>
      <c r="C236" s="152"/>
      <c r="D236" s="381"/>
      <c r="E236" s="378"/>
      <c r="F236" s="383"/>
      <c r="G236" s="152"/>
      <c r="H236" s="152"/>
      <c r="I236" s="152"/>
      <c r="J236" s="152"/>
      <c r="K236" s="152"/>
      <c r="L236" s="152"/>
      <c r="M236" s="152"/>
      <c r="N236" s="152"/>
    </row>
    <row r="237" customFormat="false" ht="12.75" hidden="false" customHeight="true" outlineLevel="0" collapsed="false">
      <c r="A237" s="376"/>
      <c r="B237" s="358"/>
      <c r="C237" s="152"/>
      <c r="D237" s="381"/>
      <c r="E237" s="378"/>
      <c r="F237" s="383"/>
      <c r="G237" s="152"/>
      <c r="H237" s="152"/>
      <c r="I237" s="152"/>
      <c r="J237" s="152"/>
      <c r="K237" s="152"/>
      <c r="L237" s="152"/>
      <c r="M237" s="152"/>
      <c r="N237" s="152"/>
    </row>
    <row r="238" customFormat="false" ht="12.75" hidden="false" customHeight="true" outlineLevel="0" collapsed="false">
      <c r="A238" s="376"/>
      <c r="B238" s="358"/>
      <c r="C238" s="152"/>
      <c r="D238" s="152"/>
      <c r="E238" s="338" t="s">
        <v>485</v>
      </c>
      <c r="F238" s="384" t="n">
        <f aca="false">SUM(F219:F237)</f>
        <v>0</v>
      </c>
      <c r="G238" s="152"/>
      <c r="H238" s="152"/>
      <c r="I238" s="152"/>
      <c r="J238" s="152"/>
      <c r="K238" s="152"/>
      <c r="L238" s="152"/>
      <c r="M238" s="152"/>
      <c r="N238" s="152"/>
    </row>
    <row r="239" customFormat="false" ht="12.75" hidden="false" customHeight="true" outlineLevel="0" collapsed="false">
      <c r="A239" s="385"/>
      <c r="B239" s="386"/>
      <c r="C239" s="387"/>
      <c r="D239" s="387"/>
      <c r="E239" s="388"/>
      <c r="F239" s="389"/>
      <c r="G239" s="152"/>
      <c r="H239" s="152"/>
      <c r="I239" s="152"/>
      <c r="J239" s="152"/>
      <c r="K239" s="152"/>
      <c r="L239" s="152"/>
      <c r="M239" s="152"/>
      <c r="N239" s="152"/>
    </row>
    <row r="240" customFormat="false" ht="12.75" hidden="false" customHeight="true" outlineLevel="0" collapsed="false"/>
  </sheetData>
  <mergeCells count="11">
    <mergeCell ref="S6:T6"/>
    <mergeCell ref="K28:L28"/>
    <mergeCell ref="A41:B41"/>
    <mergeCell ref="AI42:AJ42"/>
    <mergeCell ref="A79:B79"/>
    <mergeCell ref="A121:B121"/>
    <mergeCell ref="B125:D125"/>
    <mergeCell ref="G125:K125"/>
    <mergeCell ref="B164:D164"/>
    <mergeCell ref="E190:L190"/>
    <mergeCell ref="D219:E219"/>
  </mergeCells>
  <printOptions headings="false" gridLines="false" gridLinesSet="true" horizontalCentered="true" verticalCentered="false"/>
  <pageMargins left="0.25" right="0.25" top="0.25" bottom="0.25" header="0.511811023622047" footer="0.25"/>
  <pageSetup paperSize="5" scale="100" fitToWidth="1" fitToHeight="1" pageOrder="downThenOver" orientation="landscape" blackAndWhite="false" draft="false" cellComments="none" horizontalDpi="300" verticalDpi="300" copies="1"/>
  <headerFooter differentFirst="false" differentOddEven="false">
    <oddHeader/>
    <oddFooter>&amp;L&amp;"Times New Roman,Italic"&amp;F/&amp;A  Prepared By: S. Mills (x3548)&amp;R&amp;"Times New Roman,Italic"&amp;D &amp;T</oddFooter>
  </headerFooter>
  <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240"/>
  <sheetViews>
    <sheetView showFormulas="false" showGridLines="false" showRowColHeaders="true" showZeros="true" rightToLeft="false" tabSelected="false" showOutlineSymbols="true" defaultGridColor="true" view="normal" topLeftCell="A1" colorId="64" zoomScale="65" zoomScaleNormal="65" zoomScalePageLayoutView="100" workbookViewId="0">
      <pane xSplit="1" ySplit="5" topLeftCell="M23" activePane="bottomRight" state="frozen"/>
      <selection pane="topLeft" activeCell="A1" activeCellId="0" sqref="A1"/>
      <selection pane="topRight" activeCell="M1" activeCellId="0" sqref="M1"/>
      <selection pane="bottomLeft" activeCell="A23" activeCellId="0" sqref="A23"/>
      <selection pane="bottomRight" activeCell="Z47" activeCellId="0" sqref="Z47:Z73"/>
    </sheetView>
  </sheetViews>
  <sheetFormatPr defaultColWidth="9.13671875" defaultRowHeight="12.75" customHeight="true" zeroHeight="false" outlineLevelRow="0" outlineLevelCol="0"/>
  <cols>
    <col collapsed="false" customWidth="true" hidden="false" outlineLevel="0" max="1" min="1" style="140" width="23.85"/>
    <col collapsed="false" customWidth="true" hidden="false" outlineLevel="0" max="4" min="2" style="140" width="14.85"/>
    <col collapsed="false" customWidth="true" hidden="false" outlineLevel="0" max="5" min="5" style="140" width="17.28"/>
    <col collapsed="false" customWidth="true" hidden="false" outlineLevel="0" max="11" min="6" style="140" width="14.85"/>
    <col collapsed="false" customWidth="true" hidden="false" outlineLevel="0" max="12" min="12" style="140" width="15.28"/>
    <col collapsed="false" customWidth="true" hidden="false" outlineLevel="0" max="17" min="13" style="140" width="14.85"/>
    <col collapsed="false" customWidth="true" hidden="false" outlineLevel="0" max="18" min="18" style="140" width="15.56"/>
    <col collapsed="false" customWidth="true" hidden="false" outlineLevel="0" max="23" min="19" style="140" width="14.85"/>
    <col collapsed="false" customWidth="true" hidden="false" outlineLevel="0" max="24" min="24" style="140" width="15.41"/>
    <col collapsed="false" customWidth="true" hidden="false" outlineLevel="0" max="33" min="25" style="140" width="14.85"/>
    <col collapsed="false" customWidth="true" hidden="false" outlineLevel="0" max="34" min="34" style="140" width="2.7"/>
    <col collapsed="false" customWidth="true" hidden="false" outlineLevel="0" max="35" min="35" style="140" width="17.56"/>
    <col collapsed="false" customWidth="true" hidden="false" outlineLevel="0" max="36" min="36" style="140" width="16.13"/>
    <col collapsed="false" customWidth="true" hidden="false" outlineLevel="0" max="37" min="37" style="140" width="14.56"/>
    <col collapsed="false" customWidth="false" hidden="false" outlineLevel="0" max="38" min="38" style="140" width="9.14"/>
    <col collapsed="false" customWidth="true" hidden="false" outlineLevel="0" max="39" min="39" style="140" width="13.28"/>
    <col collapsed="false" customWidth="true" hidden="false" outlineLevel="0" max="40" min="40" style="140" width="11.56"/>
    <col collapsed="false" customWidth="true" hidden="false" outlineLevel="0" max="41" min="41" style="140" width="14.56"/>
    <col collapsed="false" customWidth="false" hidden="false" outlineLevel="0" max="257" min="42" style="140" width="9.14"/>
  </cols>
  <sheetData>
    <row r="1" customFormat="false" ht="12.75" hidden="false" customHeight="true" outlineLevel="0" collapsed="false">
      <c r="A1" s="142" t="n">
        <f aca="false">+M38</f>
        <v>0</v>
      </c>
      <c r="D1" s="8"/>
      <c r="E1" s="8"/>
      <c r="F1" s="8"/>
      <c r="G1" s="8"/>
      <c r="H1" s="8"/>
      <c r="I1" s="8"/>
      <c r="J1" s="8"/>
      <c r="K1" s="8"/>
      <c r="L1" s="8"/>
      <c r="M1" s="8"/>
      <c r="N1" s="8"/>
      <c r="O1" s="8"/>
    </row>
    <row r="2" customFormat="false" ht="12.75" hidden="false" customHeight="true" outlineLevel="0" collapsed="false">
      <c r="A2" s="183" t="s">
        <v>326</v>
      </c>
      <c r="D2" s="8"/>
      <c r="E2" s="8"/>
      <c r="F2" s="8"/>
      <c r="G2" s="8"/>
      <c r="H2" s="8"/>
      <c r="I2" s="8"/>
      <c r="J2" s="8"/>
      <c r="K2" s="8"/>
      <c r="L2" s="8"/>
      <c r="M2" s="8"/>
      <c r="N2" s="8"/>
      <c r="O2" s="8"/>
    </row>
    <row r="3" customFormat="false" ht="12.75" hidden="false" customHeight="true" outlineLevel="0" collapsed="false">
      <c r="A3" s="187" t="s">
        <v>327</v>
      </c>
      <c r="B3" s="188" t="s">
        <v>497</v>
      </c>
      <c r="C3" s="189" t="s">
        <v>267</v>
      </c>
      <c r="D3" s="8"/>
      <c r="E3" s="8"/>
      <c r="F3" s="8"/>
      <c r="G3" s="8"/>
      <c r="H3" s="8"/>
      <c r="I3" s="8"/>
      <c r="J3" s="8"/>
      <c r="K3" s="8"/>
      <c r="L3" s="8"/>
      <c r="M3" s="8"/>
      <c r="N3" s="8"/>
      <c r="O3" s="8"/>
    </row>
    <row r="4" customFormat="false" ht="12.75" hidden="false" customHeight="true" outlineLevel="0" collapsed="false">
      <c r="A4" s="187" t="s">
        <v>330</v>
      </c>
      <c r="B4" s="392" t="n">
        <f aca="false">'Roll-1'!B4</f>
        <v>36982</v>
      </c>
      <c r="C4" s="0"/>
      <c r="D4" s="8"/>
      <c r="E4" s="8"/>
      <c r="F4" s="8"/>
      <c r="G4" s="8"/>
      <c r="H4" s="8"/>
      <c r="I4" s="8"/>
      <c r="J4" s="191" t="s">
        <v>331</v>
      </c>
      <c r="K4" s="8"/>
      <c r="L4" s="8"/>
      <c r="M4" s="8"/>
      <c r="N4" s="8"/>
      <c r="O4" s="8"/>
    </row>
    <row r="5" customFormat="false" ht="12.75" hidden="false" customHeight="true" outlineLevel="0" collapsed="false">
      <c r="A5" s="187" t="s">
        <v>332</v>
      </c>
      <c r="B5" s="393" t="n">
        <f aca="false">'Roll-1'!B5</f>
        <v>37005</v>
      </c>
      <c r="C5" s="0"/>
      <c r="J5" s="193" t="s">
        <v>333</v>
      </c>
      <c r="V5" s="87"/>
      <c r="W5" s="87"/>
      <c r="X5" s="87"/>
      <c r="Y5" s="87"/>
      <c r="Z5" s="87"/>
      <c r="AA5" s="87"/>
    </row>
    <row r="6" customFormat="false" ht="12.75" hidden="false" customHeight="true" outlineLevel="0" collapsed="false">
      <c r="A6" s="187" t="s">
        <v>334</v>
      </c>
      <c r="B6" s="194" t="n">
        <f aca="false">+Input!F4</f>
        <v>0</v>
      </c>
      <c r="C6" s="0"/>
      <c r="J6" s="193" t="s">
        <v>335</v>
      </c>
      <c r="K6" s="195" t="s">
        <v>336</v>
      </c>
      <c r="L6" s="196"/>
      <c r="M6" s="196"/>
      <c r="N6" s="196"/>
      <c r="O6" s="196"/>
      <c r="P6" s="196"/>
      <c r="Q6" s="196"/>
      <c r="R6" s="197"/>
      <c r="S6" s="22" t="s">
        <v>337</v>
      </c>
      <c r="T6" s="22"/>
      <c r="V6" s="195" t="s">
        <v>338</v>
      </c>
      <c r="W6" s="196"/>
      <c r="X6" s="196"/>
      <c r="Y6" s="196"/>
      <c r="Z6" s="196"/>
      <c r="AA6" s="197"/>
    </row>
    <row r="7" customFormat="false" ht="12.75" hidden="false" customHeight="true" outlineLevel="0" collapsed="false">
      <c r="B7" s="447"/>
      <c r="C7" s="0"/>
      <c r="D7" s="206"/>
      <c r="J7" s="193" t="s">
        <v>339</v>
      </c>
      <c r="K7" s="200"/>
      <c r="L7" s="201" t="s">
        <v>340</v>
      </c>
      <c r="M7" s="201" t="s">
        <v>340</v>
      </c>
      <c r="N7" s="201" t="s">
        <v>340</v>
      </c>
      <c r="O7" s="201" t="s">
        <v>340</v>
      </c>
      <c r="P7" s="201" t="s">
        <v>340</v>
      </c>
      <c r="Q7" s="201" t="s">
        <v>340</v>
      </c>
      <c r="R7" s="202" t="s">
        <v>174</v>
      </c>
      <c r="S7" s="203" t="s">
        <v>341</v>
      </c>
      <c r="T7" s="203" t="s">
        <v>342</v>
      </c>
      <c r="V7" s="204" t="s">
        <v>343</v>
      </c>
      <c r="W7" s="87"/>
      <c r="X7" s="87"/>
      <c r="Y7" s="87"/>
      <c r="Z7" s="87"/>
      <c r="AA7" s="118"/>
    </row>
    <row r="8" customFormat="false" ht="12.75" hidden="false" customHeight="true" outlineLevel="0" collapsed="false">
      <c r="A8" s="205" t="s">
        <v>344</v>
      </c>
      <c r="C8" s="0"/>
      <c r="D8" s="206"/>
      <c r="E8" s="207" t="s">
        <v>345</v>
      </c>
      <c r="G8" s="142" t="s">
        <v>346</v>
      </c>
      <c r="H8" s="142"/>
      <c r="J8" s="208" t="s">
        <v>347</v>
      </c>
      <c r="K8" s="209" t="s">
        <v>348</v>
      </c>
      <c r="L8" s="87"/>
      <c r="M8" s="87"/>
      <c r="N8" s="87"/>
      <c r="O8" s="87"/>
      <c r="P8" s="87"/>
      <c r="Q8" s="72"/>
      <c r="R8" s="118"/>
      <c r="V8" s="204" t="s">
        <v>349</v>
      </c>
      <c r="W8" s="87"/>
      <c r="X8" s="87"/>
      <c r="Y8" s="87"/>
      <c r="Z8" s="87"/>
      <c r="AA8" s="118"/>
    </row>
    <row r="9" customFormat="false" ht="12.75" hidden="false" customHeight="true" outlineLevel="0" collapsed="false">
      <c r="A9" s="140" t="s">
        <v>498</v>
      </c>
      <c r="C9" s="210"/>
      <c r="D9" s="211"/>
      <c r="E9" s="448" t="n">
        <f aca="false">+Input!F6</f>
        <v>0</v>
      </c>
      <c r="F9" s="8" t="s">
        <v>351</v>
      </c>
      <c r="G9" s="140" t="s">
        <v>352</v>
      </c>
      <c r="J9" s="213" t="n">
        <f aca="false">+Input!F27</f>
        <v>0</v>
      </c>
      <c r="K9" s="204" t="s">
        <v>353</v>
      </c>
      <c r="L9" s="150" t="n">
        <f aca="false">+J9*10000</f>
        <v>0</v>
      </c>
      <c r="M9" s="150" t="n">
        <v>0</v>
      </c>
      <c r="N9" s="150" t="n">
        <v>0</v>
      </c>
      <c r="O9" s="150" t="n">
        <v>0</v>
      </c>
      <c r="P9" s="150" t="n">
        <v>0</v>
      </c>
      <c r="Q9" s="150" t="n">
        <v>0</v>
      </c>
      <c r="R9" s="214" t="n">
        <f aca="false">SUM(L9:Q9)</f>
        <v>0</v>
      </c>
      <c r="S9" s="215" t="n">
        <f aca="false">IF(R9&gt;=0,R9/1000000,0)</f>
        <v>0</v>
      </c>
      <c r="T9" s="215" t="n">
        <f aca="false">IF(R9&gt;=0,0,R9/1000000)</f>
        <v>0</v>
      </c>
      <c r="V9" s="204"/>
      <c r="W9" s="87"/>
      <c r="X9" s="87"/>
      <c r="Y9" s="87"/>
      <c r="Z9" s="87"/>
      <c r="AA9" s="118"/>
      <c r="AI9" s="150"/>
    </row>
    <row r="10" customFormat="false" ht="12.75" hidden="false" customHeight="true" outlineLevel="0" collapsed="false">
      <c r="A10" s="140" t="s">
        <v>354</v>
      </c>
      <c r="C10" s="87"/>
      <c r="D10" s="87"/>
      <c r="E10" s="448" t="n">
        <f aca="false">+Input!F7</f>
        <v>0</v>
      </c>
      <c r="F10" s="8" t="s">
        <v>351</v>
      </c>
      <c r="G10" s="140" t="s">
        <v>352</v>
      </c>
      <c r="J10" s="213" t="n">
        <f aca="false">+Input!F28</f>
        <v>0</v>
      </c>
      <c r="K10" s="204" t="s">
        <v>355</v>
      </c>
      <c r="L10" s="150" t="n">
        <f aca="false">+J10*10000</f>
        <v>0</v>
      </c>
      <c r="M10" s="150" t="n">
        <v>0</v>
      </c>
      <c r="N10" s="150" t="n">
        <v>0</v>
      </c>
      <c r="O10" s="150" t="n">
        <v>0</v>
      </c>
      <c r="P10" s="150" t="n">
        <v>0</v>
      </c>
      <c r="Q10" s="150" t="n">
        <v>0</v>
      </c>
      <c r="R10" s="214" t="n">
        <f aca="false">SUM(L10:Q10)</f>
        <v>0</v>
      </c>
      <c r="S10" s="215" t="n">
        <f aca="false">IF(R10&gt;=0,R10/1000000,0)</f>
        <v>0</v>
      </c>
      <c r="T10" s="215" t="n">
        <f aca="false">IF(R10&gt;=0,0,R10/1000000)</f>
        <v>0</v>
      </c>
      <c r="V10" s="204" t="s">
        <v>356</v>
      </c>
      <c r="W10" s="87"/>
      <c r="X10" s="87"/>
      <c r="Y10" s="87"/>
      <c r="Z10" s="87"/>
      <c r="AA10" s="118"/>
    </row>
    <row r="11" customFormat="false" ht="12.75" hidden="false" customHeight="true" outlineLevel="0" collapsed="false">
      <c r="A11" s="140" t="s">
        <v>357</v>
      </c>
      <c r="E11" s="216" t="n">
        <v>0</v>
      </c>
      <c r="F11" s="8" t="s">
        <v>351</v>
      </c>
      <c r="G11" s="140" t="s">
        <v>358</v>
      </c>
      <c r="J11" s="213" t="n">
        <f aca="false">+Input!F29</f>
        <v>0</v>
      </c>
      <c r="K11" s="204" t="s">
        <v>359</v>
      </c>
      <c r="L11" s="150" t="n">
        <f aca="false">+J11*10000</f>
        <v>0</v>
      </c>
      <c r="M11" s="150" t="n">
        <v>0</v>
      </c>
      <c r="N11" s="150" t="n">
        <v>0</v>
      </c>
      <c r="O11" s="150" t="n">
        <v>0</v>
      </c>
      <c r="P11" s="150" t="n">
        <v>0</v>
      </c>
      <c r="Q11" s="150" t="n">
        <v>0</v>
      </c>
      <c r="R11" s="214" t="n">
        <f aca="false">SUM(L11:Q11)</f>
        <v>0</v>
      </c>
      <c r="S11" s="215" t="n">
        <f aca="false">IF(R11&gt;=0,R11/1000000,0)</f>
        <v>0</v>
      </c>
      <c r="T11" s="215" t="n">
        <f aca="false">IF(R11&gt;=0,0,R11/1000000)</f>
        <v>0</v>
      </c>
      <c r="V11" s="204" t="s">
        <v>360</v>
      </c>
      <c r="W11" s="87"/>
      <c r="X11" s="87"/>
      <c r="Y11" s="87"/>
      <c r="Z11" s="87"/>
      <c r="AA11" s="118"/>
    </row>
    <row r="12" customFormat="false" ht="12.75" hidden="false" customHeight="true" outlineLevel="0" collapsed="false">
      <c r="A12" s="140" t="s">
        <v>361</v>
      </c>
      <c r="E12" s="216" t="n">
        <v>0</v>
      </c>
      <c r="F12" s="8" t="s">
        <v>351</v>
      </c>
      <c r="G12" s="140" t="s">
        <v>362</v>
      </c>
      <c r="J12" s="213" t="n">
        <f aca="false">+Input!F30</f>
        <v>0</v>
      </c>
      <c r="K12" s="204" t="s">
        <v>363</v>
      </c>
      <c r="L12" s="150" t="n">
        <f aca="false">+J12*10000</f>
        <v>0</v>
      </c>
      <c r="M12" s="150" t="n">
        <v>0</v>
      </c>
      <c r="N12" s="150" t="n">
        <v>0</v>
      </c>
      <c r="O12" s="150" t="n">
        <v>0</v>
      </c>
      <c r="P12" s="150" t="n">
        <v>0</v>
      </c>
      <c r="Q12" s="150" t="n">
        <v>0</v>
      </c>
      <c r="R12" s="214" t="n">
        <f aca="false">SUM(L12:Q12)</f>
        <v>0</v>
      </c>
      <c r="S12" s="215" t="n">
        <f aca="false">IF(R12&gt;=0,R12/1000000,0)</f>
        <v>0</v>
      </c>
      <c r="T12" s="215" t="n">
        <f aca="false">IF(R12&gt;=0,0,R12/1000000)</f>
        <v>0</v>
      </c>
      <c r="V12" s="204"/>
      <c r="W12" s="87"/>
      <c r="X12" s="87"/>
      <c r="Y12" s="87"/>
      <c r="Z12" s="87"/>
      <c r="AA12" s="118"/>
      <c r="AK12" s="150"/>
    </row>
    <row r="13" customFormat="false" ht="12.75" hidden="false" customHeight="true" outlineLevel="0" collapsed="false">
      <c r="A13" s="140" t="s">
        <v>364</v>
      </c>
      <c r="E13" s="216" t="n">
        <v>0</v>
      </c>
      <c r="F13" s="8" t="s">
        <v>351</v>
      </c>
      <c r="J13" s="208" t="s">
        <v>333</v>
      </c>
      <c r="K13" s="204"/>
      <c r="L13" s="87"/>
      <c r="M13" s="87"/>
      <c r="N13" s="87"/>
      <c r="O13" s="87"/>
      <c r="P13" s="87"/>
      <c r="Q13" s="87"/>
      <c r="R13" s="118"/>
      <c r="S13" s="217"/>
      <c r="T13" s="217"/>
      <c r="V13" s="204" t="s">
        <v>365</v>
      </c>
      <c r="W13" s="87"/>
      <c r="X13" s="87"/>
      <c r="Y13" s="22" t="s">
        <v>366</v>
      </c>
      <c r="Z13" s="87"/>
      <c r="AA13" s="118"/>
      <c r="AK13" s="150"/>
    </row>
    <row r="14" customFormat="false" ht="12.75" hidden="false" customHeight="true" outlineLevel="0" collapsed="false">
      <c r="A14" s="140" t="s">
        <v>367</v>
      </c>
      <c r="E14" s="218" t="n">
        <f aca="false">+E159</f>
        <v>0</v>
      </c>
      <c r="F14" s="140" t="s">
        <v>368</v>
      </c>
      <c r="J14" s="208" t="s">
        <v>369</v>
      </c>
      <c r="K14" s="204" t="s">
        <v>370</v>
      </c>
      <c r="L14" s="219" t="n">
        <f aca="false">SUM(L9:L13)/1000000</f>
        <v>0</v>
      </c>
      <c r="M14" s="219" t="n">
        <f aca="false">SUM(M9:M13)/1000000</f>
        <v>0</v>
      </c>
      <c r="N14" s="219" t="n">
        <f aca="false">SUM(N9:N13)/1000000</f>
        <v>0</v>
      </c>
      <c r="O14" s="219" t="n">
        <f aca="false">SUM(O9:O13)/1000000</f>
        <v>0</v>
      </c>
      <c r="P14" s="219" t="n">
        <f aca="false">SUM(P9:P13)/1000000</f>
        <v>0</v>
      </c>
      <c r="Q14" s="219" t="n">
        <f aca="false">SUM(Q9:Q13)/1000000</f>
        <v>0</v>
      </c>
      <c r="R14" s="220" t="n">
        <f aca="false">SUM(R9:R12)/1000000</f>
        <v>0</v>
      </c>
      <c r="S14" s="219" t="n">
        <f aca="false">SUM(S9:S13)</f>
        <v>0</v>
      </c>
      <c r="T14" s="219" t="n">
        <f aca="false">SUM(T9:T13)</f>
        <v>0</v>
      </c>
      <c r="V14" s="204"/>
      <c r="W14" s="87"/>
      <c r="X14" s="87"/>
      <c r="Y14" s="22" t="s">
        <v>371</v>
      </c>
      <c r="Z14" s="87"/>
      <c r="AA14" s="118"/>
    </row>
    <row r="15" customFormat="false" ht="12.75" hidden="false" customHeight="true" outlineLevel="0" collapsed="false">
      <c r="A15" s="140" t="s">
        <v>372</v>
      </c>
      <c r="E15" s="218" t="n">
        <f aca="false">+L159</f>
        <v>0</v>
      </c>
      <c r="F15" s="140" t="s">
        <v>368</v>
      </c>
      <c r="J15" s="208" t="s">
        <v>347</v>
      </c>
      <c r="K15" s="204" t="s">
        <v>373</v>
      </c>
      <c r="L15" s="40" t="n">
        <v>0</v>
      </c>
      <c r="M15" s="40" t="n">
        <v>0</v>
      </c>
      <c r="N15" s="40" t="n">
        <v>0</v>
      </c>
      <c r="O15" s="40" t="n">
        <v>0</v>
      </c>
      <c r="P15" s="40" t="n">
        <v>0</v>
      </c>
      <c r="Q15" s="40" t="n">
        <v>0</v>
      </c>
      <c r="R15" s="221" t="n">
        <f aca="false">IF(R16=0,0,R17/R16)</f>
        <v>0</v>
      </c>
      <c r="S15" s="222" t="str">
        <f aca="false">IF(SUM(S14:T14)-R14=0,"-",SUM(S14:T14)-R14)</f>
        <v>-</v>
      </c>
      <c r="T15" s="217"/>
      <c r="V15" s="204"/>
      <c r="W15" s="22" t="s">
        <v>374</v>
      </c>
      <c r="X15" s="22" t="s">
        <v>375</v>
      </c>
      <c r="Y15" s="28" t="s">
        <v>376</v>
      </c>
      <c r="Z15" s="87"/>
      <c r="AA15" s="118"/>
    </row>
    <row r="16" customFormat="false" ht="12.75" hidden="false" customHeight="true" outlineLevel="0" collapsed="false">
      <c r="A16" s="140" t="s">
        <v>377</v>
      </c>
      <c r="E16" s="218" t="n">
        <f aca="false">+E185</f>
        <v>0</v>
      </c>
      <c r="F16" s="140" t="s">
        <v>368</v>
      </c>
      <c r="I16" s="223"/>
      <c r="J16" s="213" t="n">
        <f aca="false">+Input!F32</f>
        <v>0</v>
      </c>
      <c r="K16" s="204" t="s">
        <v>378</v>
      </c>
      <c r="L16" s="224" t="n">
        <f aca="false">+J16/100</f>
        <v>0</v>
      </c>
      <c r="M16" s="224" t="n">
        <v>0</v>
      </c>
      <c r="N16" s="224" t="n">
        <v>0</v>
      </c>
      <c r="O16" s="224" t="n">
        <v>0</v>
      </c>
      <c r="P16" s="224" t="n">
        <v>0</v>
      </c>
      <c r="Q16" s="224" t="n">
        <v>0</v>
      </c>
      <c r="R16" s="396" t="n">
        <f aca="false">SUM(L16:Q16)</f>
        <v>0</v>
      </c>
      <c r="S16" s="226"/>
      <c r="T16" s="217"/>
      <c r="U16" s="87"/>
      <c r="V16" s="204" t="s">
        <v>379</v>
      </c>
      <c r="W16" s="87" t="n">
        <v>0</v>
      </c>
      <c r="X16" s="87" t="n">
        <v>0</v>
      </c>
      <c r="Y16" s="87" t="n">
        <f aca="false">(X16-W16)/1000000</f>
        <v>0</v>
      </c>
      <c r="Z16" s="87"/>
      <c r="AA16" s="118"/>
      <c r="AB16" s="87"/>
      <c r="AC16" s="87"/>
      <c r="AD16" s="87"/>
      <c r="AE16" s="87"/>
      <c r="AF16" s="87"/>
      <c r="AG16" s="87"/>
      <c r="AH16" s="87"/>
      <c r="AI16" s="87"/>
      <c r="AJ16" s="87"/>
      <c r="AK16" s="87"/>
    </row>
    <row r="17" customFormat="false" ht="12.75" hidden="false" customHeight="true" outlineLevel="0" collapsed="false">
      <c r="E17" s="218"/>
      <c r="I17" s="223"/>
      <c r="J17" s="223"/>
      <c r="K17" s="227"/>
      <c r="L17" s="228" t="n">
        <f aca="false">SUM(L15*L16)</f>
        <v>0</v>
      </c>
      <c r="M17" s="228" t="n">
        <f aca="false">SUM(M15*M16)</f>
        <v>0</v>
      </c>
      <c r="N17" s="228" t="n">
        <f aca="false">SUM(N15*N16)</f>
        <v>0</v>
      </c>
      <c r="O17" s="228" t="n">
        <f aca="false">SUM(O15*O16)</f>
        <v>0</v>
      </c>
      <c r="P17" s="228" t="n">
        <f aca="false">SUM(P15*P16)</f>
        <v>0</v>
      </c>
      <c r="Q17" s="228" t="n">
        <f aca="false">SUM(Q15*Q16)</f>
        <v>0</v>
      </c>
      <c r="R17" s="229" t="n">
        <f aca="false">SUM(L17:Q17)</f>
        <v>0</v>
      </c>
      <c r="S17" s="0"/>
      <c r="T17" s="0"/>
      <c r="U17" s="87"/>
      <c r="V17" s="204" t="s">
        <v>380</v>
      </c>
      <c r="W17" s="87" t="n">
        <v>0</v>
      </c>
      <c r="X17" s="87" t="n">
        <v>0</v>
      </c>
      <c r="Y17" s="87" t="n">
        <f aca="false">(X17-W17)/1000000</f>
        <v>0</v>
      </c>
      <c r="Z17" s="87"/>
      <c r="AA17" s="118"/>
      <c r="AB17" s="87"/>
      <c r="AC17" s="87"/>
      <c r="AD17" s="87"/>
      <c r="AE17" s="87"/>
      <c r="AF17" s="87"/>
      <c r="AG17" s="87"/>
      <c r="AH17" s="87"/>
      <c r="AI17" s="87"/>
      <c r="AJ17" s="87"/>
      <c r="AK17" s="87"/>
    </row>
    <row r="18" customFormat="false" ht="12.75" hidden="false" customHeight="true" outlineLevel="0" collapsed="false">
      <c r="E18" s="218"/>
      <c r="I18" s="223"/>
      <c r="J18" s="223"/>
      <c r="K18" s="209" t="s">
        <v>381</v>
      </c>
      <c r="L18" s="87"/>
      <c r="M18" s="87"/>
      <c r="N18" s="87"/>
      <c r="O18" s="87"/>
      <c r="P18" s="87"/>
      <c r="Q18" s="72"/>
      <c r="R18" s="118"/>
      <c r="S18" s="215"/>
      <c r="T18" s="215"/>
      <c r="U18" s="87"/>
      <c r="V18" s="204" t="s">
        <v>382</v>
      </c>
      <c r="W18" s="87" t="n">
        <f aca="false">W16+W17</f>
        <v>0</v>
      </c>
      <c r="X18" s="87" t="n">
        <f aca="false">X16+X17</f>
        <v>0</v>
      </c>
      <c r="Y18" s="87" t="n">
        <f aca="false">Y16+Y17</f>
        <v>0</v>
      </c>
      <c r="Z18" s="87"/>
      <c r="AA18" s="118"/>
      <c r="AB18" s="87"/>
      <c r="AC18" s="87"/>
      <c r="AD18" s="87"/>
      <c r="AE18" s="87"/>
      <c r="AF18" s="87"/>
      <c r="AG18" s="87"/>
      <c r="AH18" s="87"/>
      <c r="AI18" s="87"/>
      <c r="AJ18" s="87"/>
      <c r="AK18" s="87"/>
    </row>
    <row r="19" customFormat="false" ht="12.75" hidden="false" customHeight="true" outlineLevel="0" collapsed="false">
      <c r="A19" s="142" t="s">
        <v>186</v>
      </c>
      <c r="E19" s="230" t="n">
        <f aca="false">SUM(E9:E16)</f>
        <v>0</v>
      </c>
      <c r="I19" s="87"/>
      <c r="J19" s="87"/>
      <c r="K19" s="204" t="s">
        <v>353</v>
      </c>
      <c r="L19" s="150" t="n">
        <v>0</v>
      </c>
      <c r="M19" s="150" t="n">
        <v>0</v>
      </c>
      <c r="N19" s="150" t="n">
        <v>0</v>
      </c>
      <c r="O19" s="150" t="n">
        <v>0</v>
      </c>
      <c r="P19" s="150" t="n">
        <v>0</v>
      </c>
      <c r="Q19" s="150" t="n">
        <v>0</v>
      </c>
      <c r="R19" s="214" t="n">
        <f aca="false">SUM(L19:Q19)</f>
        <v>0</v>
      </c>
      <c r="S19" s="215" t="n">
        <f aca="false">IF(R19&gt;=0,R19/1000000,0)</f>
        <v>0</v>
      </c>
      <c r="T19" s="215" t="n">
        <f aca="false">IF(R19&gt;=0,0,R19/1000000)</f>
        <v>0</v>
      </c>
      <c r="U19" s="87"/>
      <c r="V19" s="204"/>
      <c r="W19" s="87"/>
      <c r="X19" s="87"/>
      <c r="Y19" s="87"/>
      <c r="Z19" s="87"/>
      <c r="AA19" s="118"/>
      <c r="AB19" s="87"/>
      <c r="AC19" s="87"/>
      <c r="AD19" s="87"/>
      <c r="AE19" s="87"/>
      <c r="AF19" s="87"/>
      <c r="AG19" s="87"/>
      <c r="AH19" s="87"/>
      <c r="AI19" s="150"/>
      <c r="AJ19" s="87"/>
      <c r="AK19" s="87"/>
    </row>
    <row r="20" customFormat="false" ht="12.75" hidden="false" customHeight="true" outlineLevel="0" collapsed="false">
      <c r="I20" s="87"/>
      <c r="J20" s="87"/>
      <c r="K20" s="204" t="s">
        <v>355</v>
      </c>
      <c r="L20" s="150" t="n">
        <v>0</v>
      </c>
      <c r="M20" s="150" t="n">
        <v>0</v>
      </c>
      <c r="N20" s="150" t="n">
        <v>0</v>
      </c>
      <c r="O20" s="150" t="n">
        <v>0</v>
      </c>
      <c r="P20" s="150" t="n">
        <v>0</v>
      </c>
      <c r="Q20" s="150" t="n">
        <v>0</v>
      </c>
      <c r="R20" s="214" t="n">
        <f aca="false">SUM(L20:Q20)</f>
        <v>0</v>
      </c>
      <c r="S20" s="215" t="n">
        <f aca="false">IF(R20&gt;=0,R20/1000000,0)</f>
        <v>0</v>
      </c>
      <c r="T20" s="215" t="n">
        <f aca="false">IF(R20&gt;=0,0,R20/1000000)</f>
        <v>0</v>
      </c>
      <c r="U20" s="87"/>
      <c r="V20" s="204" t="s">
        <v>383</v>
      </c>
      <c r="W20" s="87"/>
      <c r="X20" s="87"/>
      <c r="Y20" s="87"/>
      <c r="Z20" s="87" t="n">
        <f aca="false">SUM(E19)</f>
        <v>0</v>
      </c>
      <c r="AA20" s="118"/>
      <c r="AB20" s="87"/>
      <c r="AC20" s="87"/>
      <c r="AD20" s="87"/>
      <c r="AE20" s="87"/>
      <c r="AF20" s="87"/>
      <c r="AG20" s="87"/>
      <c r="AH20" s="87"/>
      <c r="AI20" s="150"/>
      <c r="AJ20" s="87"/>
      <c r="AK20" s="87"/>
    </row>
    <row r="21" customFormat="false" ht="12.75" hidden="false" customHeight="true" outlineLevel="0" collapsed="false">
      <c r="A21" s="205" t="s">
        <v>384</v>
      </c>
      <c r="I21" s="87"/>
      <c r="J21" s="87"/>
      <c r="K21" s="204" t="s">
        <v>359</v>
      </c>
      <c r="L21" s="150" t="n">
        <v>0</v>
      </c>
      <c r="M21" s="150" t="n">
        <v>0</v>
      </c>
      <c r="N21" s="150" t="n">
        <v>0</v>
      </c>
      <c r="O21" s="150" t="n">
        <v>0</v>
      </c>
      <c r="P21" s="150" t="n">
        <v>0</v>
      </c>
      <c r="Q21" s="150" t="n">
        <v>0</v>
      </c>
      <c r="R21" s="214" t="n">
        <f aca="false">SUM(L21:Q21)</f>
        <v>0</v>
      </c>
      <c r="S21" s="215" t="n">
        <f aca="false">IF(R21&gt;=0,R21/1000000,0)</f>
        <v>0</v>
      </c>
      <c r="T21" s="215" t="n">
        <f aca="false">IF(R21&gt;=0,0,R21/1000000)</f>
        <v>0</v>
      </c>
      <c r="U21" s="72"/>
      <c r="V21" s="231"/>
      <c r="W21" s="232"/>
      <c r="X21" s="232"/>
      <c r="Y21" s="232"/>
      <c r="Z21" s="232"/>
      <c r="AA21" s="233"/>
      <c r="AB21" s="72"/>
      <c r="AC21" s="72"/>
      <c r="AD21" s="72"/>
      <c r="AE21" s="72"/>
      <c r="AF21" s="72"/>
      <c r="AG21" s="72"/>
      <c r="AH21" s="72"/>
      <c r="AI21" s="9"/>
      <c r="AJ21" s="87"/>
      <c r="AK21" s="87"/>
    </row>
    <row r="22" customFormat="false" ht="12.75" hidden="false" customHeight="true" outlineLevel="0" collapsed="false">
      <c r="A22" s="140" t="s">
        <v>385</v>
      </c>
      <c r="E22" s="234" t="n">
        <v>0</v>
      </c>
      <c r="F22" s="8" t="s">
        <v>351</v>
      </c>
      <c r="G22" s="87"/>
      <c r="I22" s="87"/>
      <c r="J22" s="87"/>
      <c r="K22" s="204" t="s">
        <v>363</v>
      </c>
      <c r="L22" s="150" t="n">
        <v>0</v>
      </c>
      <c r="M22" s="150" t="n">
        <v>0</v>
      </c>
      <c r="N22" s="150" t="n">
        <v>0</v>
      </c>
      <c r="O22" s="150" t="n">
        <v>0</v>
      </c>
      <c r="P22" s="150" t="n">
        <v>0</v>
      </c>
      <c r="Q22" s="150" t="n">
        <v>0</v>
      </c>
      <c r="R22" s="214" t="n">
        <f aca="false">SUM(L22:Q22)</f>
        <v>0</v>
      </c>
      <c r="S22" s="215" t="n">
        <f aca="false">IF(R22&gt;=0,R22/1000000,0)</f>
        <v>0</v>
      </c>
      <c r="T22" s="215" t="n">
        <f aca="false">IF(R22&gt;=0,0,R22/1000000)</f>
        <v>0</v>
      </c>
      <c r="U22" s="87"/>
      <c r="V22" s="87"/>
      <c r="W22" s="87"/>
      <c r="X22" s="87"/>
      <c r="Y22" s="87"/>
      <c r="Z22" s="87"/>
      <c r="AA22" s="87"/>
      <c r="AB22" s="87"/>
      <c r="AC22" s="87"/>
      <c r="AD22" s="87"/>
      <c r="AE22" s="87"/>
      <c r="AF22" s="87"/>
      <c r="AG22" s="87"/>
      <c r="AH22" s="87"/>
      <c r="AI22" s="9"/>
      <c r="AJ22" s="87"/>
      <c r="AK22" s="87"/>
    </row>
    <row r="23" customFormat="false" ht="12.75" hidden="false" customHeight="true" outlineLevel="0" collapsed="false">
      <c r="A23" s="140" t="s">
        <v>386</v>
      </c>
      <c r="E23" s="216" t="n">
        <f aca="false">B63</f>
        <v>0</v>
      </c>
      <c r="F23" s="8" t="s">
        <v>351</v>
      </c>
      <c r="G23" s="87"/>
      <c r="I23" s="87"/>
      <c r="J23" s="87"/>
      <c r="K23" s="204"/>
      <c r="L23" s="87"/>
      <c r="M23" s="87"/>
      <c r="N23" s="87"/>
      <c r="O23" s="87"/>
      <c r="P23" s="87"/>
      <c r="Q23" s="87"/>
      <c r="R23" s="118"/>
      <c r="S23" s="217"/>
      <c r="T23" s="217"/>
      <c r="U23" s="87"/>
      <c r="V23" s="87"/>
      <c r="W23" s="87"/>
      <c r="X23" s="87"/>
      <c r="Y23" s="87"/>
      <c r="Z23" s="87"/>
      <c r="AA23" s="87"/>
      <c r="AB23" s="87"/>
      <c r="AC23" s="87"/>
      <c r="AD23" s="87"/>
      <c r="AE23" s="87"/>
      <c r="AF23" s="87"/>
      <c r="AG23" s="87"/>
      <c r="AH23" s="87"/>
      <c r="AI23" s="9"/>
      <c r="AJ23" s="87"/>
      <c r="AK23" s="87"/>
    </row>
    <row r="24" customFormat="false" ht="12.75" hidden="false" customHeight="true" outlineLevel="0" collapsed="false">
      <c r="A24" s="140" t="s">
        <v>387</v>
      </c>
      <c r="E24" s="235" t="n">
        <f aca="false">E22+E23</f>
        <v>0</v>
      </c>
      <c r="F24" s="140" t="s">
        <v>368</v>
      </c>
      <c r="I24" s="87"/>
      <c r="J24" s="87"/>
      <c r="K24" s="204" t="s">
        <v>370</v>
      </c>
      <c r="L24" s="219" t="n">
        <f aca="false">SUM(L19:L23)/1000000</f>
        <v>0</v>
      </c>
      <c r="M24" s="219" t="n">
        <f aca="false">SUM(M19:M23)/1000000</f>
        <v>0</v>
      </c>
      <c r="N24" s="219" t="n">
        <f aca="false">SUM(N19:N23)/1000000</f>
        <v>0</v>
      </c>
      <c r="O24" s="219" t="n">
        <f aca="false">SUM(O19:O23)/1000000</f>
        <v>0</v>
      </c>
      <c r="P24" s="219" t="n">
        <f aca="false">SUM(P19:P23)/1000000</f>
        <v>0</v>
      </c>
      <c r="Q24" s="219" t="n">
        <f aca="false">SUM(Q19:Q23)/1000000</f>
        <v>0</v>
      </c>
      <c r="R24" s="220" t="n">
        <f aca="false">SUM(R19:R22)/1000000</f>
        <v>0</v>
      </c>
      <c r="S24" s="219" t="n">
        <f aca="false">SUM(S19:S23)</f>
        <v>0</v>
      </c>
      <c r="T24" s="219" t="n">
        <f aca="false">SUM(T19:T23)</f>
        <v>0</v>
      </c>
      <c r="U24" s="72"/>
      <c r="V24" s="72"/>
      <c r="W24" s="72"/>
      <c r="X24" s="72"/>
      <c r="Y24" s="72"/>
      <c r="Z24" s="72"/>
      <c r="AA24" s="72"/>
      <c r="AB24" s="72"/>
      <c r="AC24" s="72"/>
      <c r="AD24" s="72"/>
      <c r="AE24" s="72"/>
      <c r="AF24" s="72"/>
      <c r="AG24" s="72"/>
      <c r="AH24" s="72"/>
      <c r="AI24" s="9"/>
      <c r="AJ24" s="87"/>
      <c r="AK24" s="87"/>
    </row>
    <row r="25" customFormat="false" ht="12.75" hidden="false" customHeight="true" outlineLevel="0" collapsed="false">
      <c r="A25" s="140" t="s">
        <v>388</v>
      </c>
      <c r="E25" s="218" t="n">
        <f aca="false">-M214</f>
        <v>-0</v>
      </c>
      <c r="I25" s="87"/>
      <c r="J25" s="87"/>
      <c r="K25" s="231"/>
      <c r="L25" s="232"/>
      <c r="M25" s="232"/>
      <c r="N25" s="232"/>
      <c r="O25" s="232"/>
      <c r="P25" s="232"/>
      <c r="Q25" s="232"/>
      <c r="R25" s="233"/>
      <c r="S25" s="72"/>
      <c r="T25" s="72"/>
      <c r="U25" s="87"/>
      <c r="V25" s="87"/>
      <c r="W25" s="87"/>
      <c r="X25" s="87"/>
      <c r="Y25" s="87"/>
      <c r="Z25" s="87"/>
      <c r="AA25" s="87"/>
      <c r="AB25" s="87"/>
      <c r="AC25" s="87"/>
      <c r="AD25" s="87"/>
      <c r="AE25" s="87"/>
      <c r="AF25" s="87"/>
      <c r="AG25" s="87"/>
      <c r="AH25" s="87"/>
      <c r="AI25" s="9"/>
      <c r="AJ25" s="87"/>
      <c r="AK25" s="87"/>
    </row>
    <row r="26" customFormat="false" ht="12.75" hidden="false" customHeight="true" outlineLevel="0" collapsed="false">
      <c r="A26" s="142" t="s">
        <v>389</v>
      </c>
      <c r="E26" s="236" t="n">
        <f aca="false">E24+E25</f>
        <v>0</v>
      </c>
      <c r="I26" s="87"/>
      <c r="J26" s="87"/>
      <c r="K26" s="8"/>
      <c r="L26" s="8"/>
      <c r="M26" s="8"/>
      <c r="N26" s="8"/>
      <c r="O26" s="8"/>
      <c r="P26" s="8"/>
      <c r="Q26" s="8"/>
      <c r="R26" s="8"/>
      <c r="S26" s="87"/>
      <c r="T26" s="87"/>
      <c r="U26" s="87"/>
      <c r="V26" s="87"/>
      <c r="W26" s="87"/>
      <c r="X26" s="87"/>
      <c r="Y26" s="87"/>
      <c r="Z26" s="87"/>
      <c r="AA26" s="87"/>
      <c r="AB26" s="87"/>
      <c r="AC26" s="87"/>
      <c r="AD26" s="87"/>
      <c r="AE26" s="87"/>
      <c r="AF26" s="87"/>
      <c r="AG26" s="87"/>
      <c r="AH26" s="87"/>
      <c r="AI26" s="9"/>
      <c r="AJ26" s="87"/>
      <c r="AK26" s="87"/>
    </row>
    <row r="27" customFormat="false" ht="12.75" hidden="false" customHeight="true" outlineLevel="0" collapsed="false">
      <c r="G27" s="87"/>
      <c r="I27" s="87"/>
      <c r="J27" s="87"/>
      <c r="K27" s="237"/>
      <c r="L27" s="196"/>
      <c r="M27" s="196"/>
      <c r="N27" s="196"/>
      <c r="O27" s="196"/>
      <c r="P27" s="196"/>
      <c r="Q27" s="238"/>
      <c r="R27" s="239"/>
      <c r="S27" s="87"/>
      <c r="T27" s="87"/>
      <c r="U27" s="87"/>
      <c r="V27" s="87"/>
      <c r="W27" s="87"/>
      <c r="X27" s="87"/>
      <c r="Y27" s="87"/>
      <c r="Z27" s="87"/>
      <c r="AA27" s="87"/>
      <c r="AB27" s="87"/>
      <c r="AC27" s="87"/>
      <c r="AD27" s="87"/>
      <c r="AE27" s="87"/>
      <c r="AF27" s="87"/>
      <c r="AG27" s="87"/>
      <c r="AH27" s="87"/>
      <c r="AI27" s="87"/>
      <c r="AJ27" s="87"/>
      <c r="AK27" s="87"/>
    </row>
    <row r="28" customFormat="false" ht="12.75" hidden="false" customHeight="true" outlineLevel="0" collapsed="false">
      <c r="A28" s="205" t="s">
        <v>390</v>
      </c>
      <c r="E28" s="87"/>
      <c r="I28" s="87"/>
      <c r="J28" s="87"/>
      <c r="K28" s="240" t="s">
        <v>391</v>
      </c>
      <c r="L28" s="240"/>
      <c r="M28" s="241" t="s">
        <v>392</v>
      </c>
      <c r="N28" s="241" t="s">
        <v>393</v>
      </c>
      <c r="O28" s="87"/>
      <c r="P28" s="87"/>
      <c r="Q28" s="87"/>
      <c r="R28" s="118"/>
      <c r="S28" s="87"/>
      <c r="T28" s="87"/>
      <c r="U28" s="87"/>
      <c r="V28" s="87"/>
      <c r="W28" s="87"/>
      <c r="X28" s="87"/>
      <c r="Y28" s="87"/>
      <c r="Z28" s="87"/>
      <c r="AA28" s="87"/>
      <c r="AB28" s="87"/>
      <c r="AC28" s="87"/>
      <c r="AD28" s="87"/>
      <c r="AE28" s="87"/>
      <c r="AF28" s="87"/>
      <c r="AG28" s="87"/>
      <c r="AH28" s="87"/>
      <c r="AI28" s="87"/>
      <c r="AJ28" s="87"/>
      <c r="AK28" s="87"/>
    </row>
    <row r="29" customFormat="false" ht="12.75" hidden="false" customHeight="true" outlineLevel="0" collapsed="false">
      <c r="A29" s="140" t="s">
        <v>394</v>
      </c>
      <c r="E29" s="234" t="n">
        <v>-880400</v>
      </c>
      <c r="F29" s="140" t="s">
        <v>395</v>
      </c>
      <c r="I29" s="87"/>
      <c r="J29" s="87"/>
      <c r="K29" s="204" t="s">
        <v>381</v>
      </c>
      <c r="L29" s="87"/>
      <c r="M29" s="87"/>
      <c r="N29" s="87"/>
      <c r="O29" s="87"/>
      <c r="P29" s="87"/>
      <c r="Q29" s="72"/>
      <c r="R29" s="242"/>
      <c r="S29" s="87"/>
      <c r="T29" s="87"/>
      <c r="U29" s="87"/>
      <c r="V29" s="87"/>
      <c r="W29" s="87"/>
      <c r="X29" s="87"/>
      <c r="Y29" s="87"/>
      <c r="Z29" s="87"/>
      <c r="AA29" s="87"/>
      <c r="AB29" s="87"/>
      <c r="AC29" s="87"/>
      <c r="AD29" s="87"/>
      <c r="AE29" s="87"/>
      <c r="AF29" s="87"/>
      <c r="AG29" s="87"/>
      <c r="AH29" s="87"/>
      <c r="AI29" s="87"/>
      <c r="AJ29" s="87"/>
      <c r="AK29" s="87"/>
    </row>
    <row r="30" customFormat="false" ht="12.75" hidden="false" customHeight="true" outlineLevel="0" collapsed="false">
      <c r="A30" s="140" t="s">
        <v>396</v>
      </c>
      <c r="E30" s="243" t="n">
        <f aca="false">B61</f>
        <v>0</v>
      </c>
      <c r="F30" s="140" t="s">
        <v>397</v>
      </c>
      <c r="I30" s="87"/>
      <c r="J30" s="87"/>
      <c r="K30" s="204" t="s">
        <v>398</v>
      </c>
      <c r="L30" s="87"/>
      <c r="M30" s="150" t="n">
        <v>0</v>
      </c>
      <c r="N30" s="150"/>
      <c r="O30" s="87" t="s">
        <v>395</v>
      </c>
      <c r="P30" s="87"/>
      <c r="Q30" s="87"/>
      <c r="R30" s="118"/>
      <c r="S30" s="87"/>
      <c r="T30" s="87"/>
      <c r="U30" s="87"/>
      <c r="V30" s="87"/>
      <c r="W30" s="87"/>
      <c r="X30" s="87"/>
      <c r="Y30" s="87"/>
      <c r="Z30" s="87"/>
      <c r="AA30" s="87"/>
      <c r="AB30" s="87"/>
      <c r="AC30" s="87"/>
      <c r="AD30" s="87"/>
      <c r="AE30" s="87"/>
      <c r="AF30" s="87"/>
      <c r="AG30" s="87"/>
      <c r="AH30" s="87"/>
      <c r="AI30" s="87"/>
      <c r="AJ30" s="87"/>
      <c r="AK30" s="87"/>
    </row>
    <row r="31" customFormat="false" ht="12.75" hidden="false" customHeight="true" outlineLevel="0" collapsed="false">
      <c r="A31" s="140" t="s">
        <v>399</v>
      </c>
      <c r="E31" s="218" t="n">
        <f aca="false">B102</f>
        <v>0</v>
      </c>
      <c r="F31" s="140" t="s">
        <v>397</v>
      </c>
      <c r="I31" s="87"/>
      <c r="J31" s="87"/>
      <c r="K31" s="204" t="s">
        <v>400</v>
      </c>
      <c r="L31" s="87"/>
      <c r="M31" s="150" t="n">
        <v>0</v>
      </c>
      <c r="N31" s="9" t="n">
        <f aca="false">M31</f>
        <v>0</v>
      </c>
      <c r="O31" s="87" t="s">
        <v>395</v>
      </c>
      <c r="P31" s="87"/>
      <c r="Q31" s="87"/>
      <c r="R31" s="118"/>
      <c r="S31" s="87"/>
      <c r="T31" s="87"/>
      <c r="U31" s="87"/>
      <c r="V31" s="87"/>
      <c r="W31" s="87"/>
      <c r="X31" s="87"/>
      <c r="Y31" s="87"/>
      <c r="Z31" s="87"/>
      <c r="AA31" s="87"/>
      <c r="AB31" s="87"/>
      <c r="AC31" s="87"/>
      <c r="AD31" s="87"/>
      <c r="AE31" s="87"/>
      <c r="AF31" s="87"/>
      <c r="AG31" s="87"/>
      <c r="AH31" s="87"/>
      <c r="AI31" s="72"/>
      <c r="AJ31" s="87"/>
      <c r="AK31" s="87"/>
    </row>
    <row r="32" customFormat="false" ht="12.75" hidden="false" customHeight="true" outlineLevel="0" collapsed="false">
      <c r="A32" s="140" t="s">
        <v>401</v>
      </c>
      <c r="E32" s="243" t="n">
        <f aca="false">B118</f>
        <v>0</v>
      </c>
      <c r="F32" s="140" t="s">
        <v>397</v>
      </c>
      <c r="K32" s="204" t="s">
        <v>402</v>
      </c>
      <c r="L32" s="87"/>
      <c r="M32" s="150" t="n">
        <v>-880400</v>
      </c>
      <c r="N32" s="9"/>
      <c r="O32" s="87" t="s">
        <v>395</v>
      </c>
      <c r="P32" s="87"/>
      <c r="Q32" s="87"/>
      <c r="R32" s="118"/>
      <c r="AI32" s="8"/>
    </row>
    <row r="33" customFormat="false" ht="12.75" hidden="false" customHeight="true" outlineLevel="0" collapsed="false">
      <c r="A33" s="140" t="s">
        <v>403</v>
      </c>
      <c r="E33" s="218" t="n">
        <f aca="false">+B67</f>
        <v>0</v>
      </c>
      <c r="F33" s="140" t="s">
        <v>397</v>
      </c>
      <c r="K33" s="204"/>
      <c r="L33" s="72"/>
      <c r="M33" s="9"/>
      <c r="N33" s="9"/>
      <c r="O33" s="87"/>
      <c r="P33" s="87"/>
      <c r="Q33" s="87"/>
      <c r="R33" s="118"/>
    </row>
    <row r="34" customFormat="false" ht="12.75" hidden="false" customHeight="true" outlineLevel="0" collapsed="false">
      <c r="A34" s="140" t="s">
        <v>404</v>
      </c>
      <c r="E34" s="218" t="n">
        <f aca="false">SUM(G34:G35)</f>
        <v>0</v>
      </c>
      <c r="F34" s="140" t="s">
        <v>397</v>
      </c>
      <c r="G34" s="244" t="n">
        <f aca="false">-B69</f>
        <v>-0</v>
      </c>
      <c r="H34" s="140" t="s">
        <v>405</v>
      </c>
      <c r="K34" s="204" t="s">
        <v>406</v>
      </c>
      <c r="L34" s="87"/>
      <c r="M34" s="9" t="n">
        <f aca="false">B76</f>
        <v>0</v>
      </c>
      <c r="N34" s="9" t="n">
        <f aca="false">B63</f>
        <v>0</v>
      </c>
      <c r="O34" s="87" t="s">
        <v>407</v>
      </c>
      <c r="P34" s="87"/>
      <c r="Q34" s="87"/>
      <c r="R34" s="118"/>
    </row>
    <row r="35" customFormat="false" ht="12.75" hidden="false" customHeight="true" outlineLevel="0" collapsed="false">
      <c r="A35" s="140" t="s">
        <v>408</v>
      </c>
      <c r="E35" s="218" t="n">
        <f aca="false">F238</f>
        <v>0</v>
      </c>
      <c r="F35" s="140" t="s">
        <v>397</v>
      </c>
      <c r="G35" s="245" t="n">
        <f aca="false">SUM(B58+B59)*-1</f>
        <v>-0</v>
      </c>
      <c r="H35" s="140" t="s">
        <v>409</v>
      </c>
      <c r="K35" s="204"/>
      <c r="L35" s="87"/>
      <c r="M35" s="9"/>
      <c r="N35" s="9"/>
      <c r="O35" s="87"/>
      <c r="P35" s="87"/>
      <c r="Q35" s="87"/>
      <c r="R35" s="118"/>
    </row>
    <row r="36" customFormat="false" ht="12.75" hidden="false" customHeight="true" outlineLevel="0" collapsed="false">
      <c r="A36" s="142" t="s">
        <v>410</v>
      </c>
      <c r="E36" s="230" t="n">
        <f aca="false">SUM(E29:E35)</f>
        <v>-880400</v>
      </c>
      <c r="K36" s="204" t="s">
        <v>268</v>
      </c>
      <c r="L36" s="72"/>
      <c r="M36" s="9" t="n">
        <f aca="false">SUM(M30:M34)</f>
        <v>-880400</v>
      </c>
      <c r="N36" s="9" t="n">
        <f aca="false">SUM(N30:N34)</f>
        <v>0</v>
      </c>
      <c r="O36" s="87"/>
      <c r="P36" s="87"/>
      <c r="Q36" s="87"/>
      <c r="R36" s="118"/>
    </row>
    <row r="37" customFormat="false" ht="12.75" hidden="false" customHeight="true" outlineLevel="0" collapsed="false">
      <c r="K37" s="246"/>
      <c r="L37" s="72"/>
      <c r="M37" s="72"/>
      <c r="N37" s="72"/>
      <c r="O37" s="87"/>
      <c r="P37" s="87"/>
      <c r="Q37" s="87"/>
      <c r="R37" s="118"/>
    </row>
    <row r="38" customFormat="false" ht="12.75" hidden="false" customHeight="true" outlineLevel="0" collapsed="false">
      <c r="A38" s="205" t="s">
        <v>411</v>
      </c>
      <c r="C38" s="150"/>
      <c r="E38" s="230" t="n">
        <f aca="false">+E36+E26+E19</f>
        <v>-880400</v>
      </c>
      <c r="K38" s="204"/>
      <c r="L38" s="247" t="s">
        <v>412</v>
      </c>
      <c r="M38" s="64" t="n">
        <f aca="false">M36-E38</f>
        <v>0</v>
      </c>
      <c r="N38" s="64" t="n">
        <f aca="false">+N36-E26</f>
        <v>0</v>
      </c>
      <c r="O38" s="87"/>
      <c r="P38" s="87"/>
      <c r="Q38" s="87"/>
      <c r="R38" s="118"/>
      <c r="AN38" s="8"/>
      <c r="AO38" s="8"/>
      <c r="AP38" s="8"/>
      <c r="AQ38" s="8"/>
      <c r="AR38" s="8"/>
      <c r="AS38" s="8"/>
    </row>
    <row r="39" customFormat="false" ht="12.75" hidden="false" customHeight="true" outlineLevel="0" collapsed="false">
      <c r="K39" s="248"/>
      <c r="L39" s="249"/>
      <c r="M39" s="249"/>
      <c r="N39" s="250"/>
      <c r="O39" s="249"/>
      <c r="P39" s="249"/>
      <c r="Q39" s="249"/>
      <c r="R39" s="251"/>
      <c r="AJ39" s="8"/>
      <c r="AK39" s="8"/>
      <c r="AN39" s="8"/>
      <c r="AO39" s="8"/>
      <c r="AP39" s="8"/>
      <c r="AQ39" s="8"/>
      <c r="AR39" s="8"/>
      <c r="AS39" s="8"/>
    </row>
    <row r="40" customFormat="false" ht="12.75" hidden="false" customHeight="true" outlineLevel="0" collapsed="false">
      <c r="K40" s="87"/>
      <c r="L40" s="87"/>
      <c r="M40" s="87"/>
      <c r="N40" s="87"/>
      <c r="O40" s="87"/>
      <c r="P40" s="87"/>
      <c r="AJ40" s="8"/>
      <c r="AK40" s="8"/>
      <c r="AN40" s="8"/>
      <c r="AO40" s="8"/>
      <c r="AP40" s="8"/>
      <c r="AQ40" s="8"/>
      <c r="AR40" s="8"/>
      <c r="AS40" s="8"/>
    </row>
    <row r="41" customFormat="false" ht="12.75" hidden="false" customHeight="true" outlineLevel="0" collapsed="false">
      <c r="A41" s="252" t="s">
        <v>413</v>
      </c>
      <c r="B41" s="252"/>
      <c r="K41" s="8"/>
      <c r="L41" s="8"/>
      <c r="M41" s="10"/>
      <c r="N41" s="8"/>
      <c r="O41" s="8"/>
      <c r="P41" s="8"/>
      <c r="X41" s="87"/>
      <c r="AJ41" s="8"/>
      <c r="AK41" s="8"/>
      <c r="AN41" s="8"/>
      <c r="AO41" s="8"/>
      <c r="AP41" s="8"/>
      <c r="AQ41" s="8"/>
      <c r="AR41" s="8"/>
      <c r="AS41" s="8"/>
    </row>
    <row r="42" customFormat="false" ht="12.75" hidden="false" customHeight="true" outlineLevel="0" collapsed="false">
      <c r="B42" s="8"/>
      <c r="G42" s="0"/>
      <c r="AI42" s="254" t="s">
        <v>246</v>
      </c>
      <c r="AJ42" s="254"/>
      <c r="AK42" s="8"/>
      <c r="AN42" s="8"/>
      <c r="AO42" s="8"/>
      <c r="AP42" s="8"/>
      <c r="AQ42" s="8"/>
      <c r="AR42" s="8"/>
      <c r="AS42" s="8"/>
    </row>
    <row r="43" customFormat="false" ht="12.75" hidden="false" customHeight="true" outlineLevel="0" collapsed="false">
      <c r="A43" s="255"/>
      <c r="B43" s="256" t="s">
        <v>414</v>
      </c>
      <c r="C43" s="257" t="n">
        <f aca="false">SUM(C47:C71)-C61-C68-C69</f>
        <v>0</v>
      </c>
      <c r="D43" s="257" t="n">
        <f aca="false">SUM(D47:D71)-D61-D68-D69</f>
        <v>0</v>
      </c>
      <c r="E43" s="257" t="n">
        <f aca="false">SUM(E47:E71)-G61-G68-G69</f>
        <v>0</v>
      </c>
      <c r="F43" s="257" t="n">
        <f aca="false">SUM(F47:F71)-F61-F68-F69</f>
        <v>0</v>
      </c>
      <c r="G43" s="257" t="n">
        <f aca="false">SUM(G47:G71)-I61-I68-I69</f>
        <v>0</v>
      </c>
      <c r="H43" s="257" t="n">
        <f aca="false">SUM(H47:H71)-L61-L68-L69</f>
        <v>0</v>
      </c>
      <c r="I43" s="257" t="n">
        <f aca="false">SUM(I47:I71)-M61-M68-M69</f>
        <v>0</v>
      </c>
      <c r="J43" s="257" t="n">
        <f aca="false">SUM(J47:J71)-N61-N68-N69</f>
        <v>0</v>
      </c>
      <c r="K43" s="257" t="n">
        <f aca="false">SUM(K47:K71)-O61-O68-O69</f>
        <v>0</v>
      </c>
      <c r="L43" s="257" t="n">
        <f aca="false">SUM(L47:L71)-P61-P68-P69</f>
        <v>0</v>
      </c>
      <c r="M43" s="257" t="n">
        <f aca="false">SUM(M47:M71)-Q61-Q68-Q69</f>
        <v>0</v>
      </c>
      <c r="N43" s="257" t="n">
        <f aca="false">SUM(N47:N71)-R61-R68-R69</f>
        <v>0</v>
      </c>
      <c r="O43" s="257" t="n">
        <f aca="false">SUM(O47:O71)-S61-S68-S69</f>
        <v>0</v>
      </c>
      <c r="P43" s="257" t="n">
        <f aca="false">SUM(P47:P71)-T61-T68-T69</f>
        <v>0</v>
      </c>
      <c r="Q43" s="257" t="n">
        <f aca="false">SUM(Q47:Q71)-Q61-Q68-Q69</f>
        <v>0</v>
      </c>
      <c r="R43" s="257" t="n">
        <f aca="false">SUM(R47:R71)-R61-R68-R69</f>
        <v>0</v>
      </c>
      <c r="S43" s="257" t="n">
        <f aca="false">SUM(S47:S71)-S61-S68-S69</f>
        <v>0</v>
      </c>
      <c r="T43" s="257" t="n">
        <f aca="false">SUM(T47:T71)-T61-T68-T69</f>
        <v>0</v>
      </c>
      <c r="U43" s="257" t="n">
        <f aca="false">SUM(U47:U71)-U61-U68-U69</f>
        <v>0</v>
      </c>
      <c r="V43" s="257" t="n">
        <f aca="false">SUM(V47:V71)-V61-V68-V69</f>
        <v>0</v>
      </c>
      <c r="W43" s="257" t="n">
        <f aca="false">SUM(W47:W71)-Z61-W68-W69</f>
        <v>0</v>
      </c>
      <c r="X43" s="257" t="n">
        <f aca="false">SUM(X47:X71)-X61-X68-X69</f>
        <v>0</v>
      </c>
      <c r="Y43" s="257" t="n">
        <f aca="false">SUM(Y47:Y71)-Y61-Y68-Y69</f>
        <v>0</v>
      </c>
      <c r="Z43" s="257" t="n">
        <f aca="false">SUM(Z47:Z71)-AB61-AB68-AB69</f>
        <v>0</v>
      </c>
      <c r="AA43" s="257" t="n">
        <f aca="false">SUM(AA47:AA71)-AC61-AC68-AC69</f>
        <v>0</v>
      </c>
      <c r="AB43" s="257" t="n">
        <f aca="false">SUM(AB47:AB71)-AB61-AB68-AB69</f>
        <v>0</v>
      </c>
      <c r="AC43" s="257" t="n">
        <f aca="false">SUM(AC47:AC71)-AC61-AC68-AC69</f>
        <v>0</v>
      </c>
      <c r="AD43" s="257" t="n">
        <f aca="false">SUM(AD47:AD71)-AD61-AD68-AD69</f>
        <v>0</v>
      </c>
      <c r="AE43" s="257" t="n">
        <f aca="false">SUM(AE47:AE71)-AE61-AE68-AE69</f>
        <v>0</v>
      </c>
      <c r="AF43" s="257" t="n">
        <f aca="false">SUM(AF47:AF71)-AF61-AF68-AF69</f>
        <v>0</v>
      </c>
      <c r="AG43" s="257" t="n">
        <f aca="false">SUM(AG47:AG71)-AG61-AG68-AG69</f>
        <v>0</v>
      </c>
      <c r="AH43" s="8"/>
      <c r="AI43" s="258" t="s">
        <v>415</v>
      </c>
      <c r="AJ43" s="259" t="s">
        <v>416</v>
      </c>
      <c r="AK43" s="8"/>
      <c r="AL43" s="22"/>
      <c r="AN43" s="8"/>
      <c r="AO43" s="8"/>
      <c r="AP43" s="8"/>
      <c r="AQ43" s="8"/>
      <c r="AR43" s="8"/>
      <c r="AS43" s="8"/>
    </row>
    <row r="44" customFormat="false" ht="12.75" hidden="false" customHeight="true" outlineLevel="0" collapsed="false">
      <c r="A44" s="260" t="s">
        <v>417</v>
      </c>
      <c r="B44" s="261" t="n">
        <f aca="false">B4</f>
        <v>36982</v>
      </c>
      <c r="C44" s="262" t="n">
        <f aca="false">B44</f>
        <v>36982</v>
      </c>
      <c r="D44" s="262" t="n">
        <f aca="false">C44+1</f>
        <v>36983</v>
      </c>
      <c r="E44" s="262" t="n">
        <f aca="false">D44+1</f>
        <v>36984</v>
      </c>
      <c r="F44" s="262" t="n">
        <f aca="false">E44+1</f>
        <v>36985</v>
      </c>
      <c r="G44" s="262" t="n">
        <f aca="false">F44+1</f>
        <v>36986</v>
      </c>
      <c r="H44" s="262" t="n">
        <f aca="false">G44+1</f>
        <v>36987</v>
      </c>
      <c r="I44" s="262" t="n">
        <f aca="false">H44+1</f>
        <v>36988</v>
      </c>
      <c r="J44" s="262" t="n">
        <f aca="false">I44+1</f>
        <v>36989</v>
      </c>
      <c r="K44" s="262" t="n">
        <f aca="false">J44+1</f>
        <v>36990</v>
      </c>
      <c r="L44" s="262" t="n">
        <f aca="false">K44+1</f>
        <v>36991</v>
      </c>
      <c r="M44" s="262" t="n">
        <f aca="false">L44+1</f>
        <v>36992</v>
      </c>
      <c r="N44" s="262" t="n">
        <f aca="false">M44+1</f>
        <v>36993</v>
      </c>
      <c r="O44" s="262" t="n">
        <f aca="false">N44+1</f>
        <v>36994</v>
      </c>
      <c r="P44" s="262" t="n">
        <f aca="false">O44+1</f>
        <v>36995</v>
      </c>
      <c r="Q44" s="262" t="n">
        <f aca="false">P44+1</f>
        <v>36996</v>
      </c>
      <c r="R44" s="262" t="n">
        <f aca="false">Q44+1</f>
        <v>36997</v>
      </c>
      <c r="S44" s="262" t="n">
        <f aca="false">R44+1</f>
        <v>36998</v>
      </c>
      <c r="T44" s="262" t="n">
        <f aca="false">S44+1</f>
        <v>36999</v>
      </c>
      <c r="U44" s="262" t="n">
        <f aca="false">T44+1</f>
        <v>37000</v>
      </c>
      <c r="V44" s="262" t="n">
        <f aca="false">U44+1</f>
        <v>37001</v>
      </c>
      <c r="W44" s="262" t="n">
        <f aca="false">V44+1</f>
        <v>37002</v>
      </c>
      <c r="X44" s="262" t="n">
        <f aca="false">W44+1</f>
        <v>37003</v>
      </c>
      <c r="Y44" s="262" t="n">
        <f aca="false">X44+1</f>
        <v>37004</v>
      </c>
      <c r="Z44" s="262" t="n">
        <f aca="false">Y44+1</f>
        <v>37005</v>
      </c>
      <c r="AA44" s="262" t="n">
        <f aca="false">Z44+1</f>
        <v>37006</v>
      </c>
      <c r="AB44" s="262" t="n">
        <f aca="false">AA44+1</f>
        <v>37007</v>
      </c>
      <c r="AC44" s="262" t="n">
        <f aca="false">AB44+1</f>
        <v>37008</v>
      </c>
      <c r="AD44" s="262" t="n">
        <f aca="false">AC44+1</f>
        <v>37009</v>
      </c>
      <c r="AE44" s="262" t="n">
        <f aca="false">AD44+1</f>
        <v>37010</v>
      </c>
      <c r="AF44" s="262" t="n">
        <f aca="false">AE44+1</f>
        <v>37011</v>
      </c>
      <c r="AG44" s="262" t="n">
        <f aca="false">AF44+1</f>
        <v>37012</v>
      </c>
      <c r="AH44" s="263"/>
      <c r="AI44" s="264" t="n">
        <v>1</v>
      </c>
      <c r="AJ44" s="265" t="s">
        <v>418</v>
      </c>
      <c r="AK44" s="263"/>
      <c r="AL44" s="266"/>
      <c r="AM44" s="263"/>
      <c r="AN44" s="263"/>
      <c r="AO44" s="263"/>
      <c r="AP44" s="263"/>
      <c r="AQ44" s="263"/>
      <c r="AR44" s="263"/>
      <c r="AS44" s="263"/>
      <c r="AT44" s="263"/>
      <c r="AU44" s="263"/>
      <c r="AV44" s="263"/>
      <c r="AW44" s="263"/>
      <c r="AX44" s="263"/>
      <c r="AY44" s="263"/>
      <c r="AZ44" s="263"/>
      <c r="BA44" s="263"/>
      <c r="BB44" s="263"/>
      <c r="BC44" s="263"/>
      <c r="BD44" s="263"/>
      <c r="BE44" s="263"/>
      <c r="BF44" s="263"/>
      <c r="BG44" s="263"/>
      <c r="BH44" s="263"/>
      <c r="BI44" s="263"/>
      <c r="BJ44" s="263"/>
      <c r="BK44" s="263"/>
      <c r="BL44" s="263"/>
      <c r="BM44" s="263"/>
      <c r="BN44" s="263"/>
      <c r="BO44" s="263"/>
      <c r="BP44" s="263"/>
      <c r="BQ44" s="263"/>
      <c r="BR44" s="263"/>
      <c r="BS44" s="263"/>
      <c r="BT44" s="263"/>
      <c r="BU44" s="263"/>
      <c r="BV44" s="263"/>
      <c r="BW44" s="263"/>
      <c r="BX44" s="263"/>
      <c r="BY44" s="263"/>
      <c r="BZ44" s="263"/>
      <c r="CA44" s="263"/>
      <c r="CB44" s="263"/>
      <c r="CC44" s="263"/>
      <c r="CD44" s="263"/>
      <c r="CE44" s="263"/>
      <c r="CF44" s="263"/>
      <c r="CG44" s="263"/>
      <c r="CH44" s="263"/>
      <c r="CI44" s="263"/>
      <c r="CJ44" s="263"/>
      <c r="CK44" s="263"/>
      <c r="CL44" s="263"/>
      <c r="CM44" s="263"/>
      <c r="CN44" s="263"/>
      <c r="CO44" s="263"/>
      <c r="CP44" s="263"/>
      <c r="CQ44" s="263"/>
      <c r="CR44" s="263"/>
      <c r="CS44" s="263"/>
      <c r="CT44" s="263"/>
      <c r="CU44" s="263"/>
      <c r="CV44" s="263"/>
      <c r="CW44" s="263"/>
      <c r="CX44" s="263"/>
      <c r="CY44" s="263"/>
      <c r="CZ44" s="263"/>
      <c r="DA44" s="263"/>
      <c r="DB44" s="263"/>
      <c r="DC44" s="263"/>
      <c r="DD44" s="263"/>
      <c r="DE44" s="263"/>
      <c r="DF44" s="263"/>
      <c r="DG44" s="263"/>
      <c r="DH44" s="263"/>
      <c r="DI44" s="263"/>
      <c r="DJ44" s="263"/>
      <c r="DK44" s="263"/>
      <c r="DL44" s="263"/>
      <c r="DM44" s="263"/>
      <c r="DN44" s="263"/>
      <c r="DO44" s="263"/>
      <c r="DP44" s="263"/>
      <c r="DQ44" s="263"/>
      <c r="DR44" s="263"/>
      <c r="DS44" s="263"/>
      <c r="DT44" s="263"/>
      <c r="DU44" s="263"/>
      <c r="DV44" s="263"/>
      <c r="DW44" s="263"/>
      <c r="DX44" s="263"/>
      <c r="DY44" s="263"/>
      <c r="DZ44" s="263"/>
      <c r="EA44" s="263"/>
      <c r="EB44" s="263"/>
      <c r="EC44" s="263"/>
      <c r="ED44" s="263"/>
      <c r="EE44" s="263"/>
      <c r="EF44" s="263"/>
      <c r="EG44" s="263"/>
      <c r="EH44" s="263"/>
      <c r="EI44" s="263"/>
      <c r="EJ44" s="263"/>
      <c r="EK44" s="263"/>
      <c r="EL44" s="263"/>
      <c r="EM44" s="263"/>
      <c r="EN44" s="263"/>
      <c r="EO44" s="263"/>
      <c r="EP44" s="263"/>
      <c r="EQ44" s="263"/>
      <c r="ER44" s="263"/>
      <c r="ES44" s="263"/>
      <c r="ET44" s="263"/>
      <c r="EU44" s="263"/>
      <c r="EV44" s="263"/>
      <c r="EW44" s="263"/>
      <c r="EX44" s="263"/>
      <c r="EY44" s="263"/>
      <c r="EZ44" s="263"/>
      <c r="FA44" s="263"/>
      <c r="FB44" s="263"/>
      <c r="FC44" s="263"/>
      <c r="FD44" s="263"/>
      <c r="FE44" s="263"/>
      <c r="FF44" s="263"/>
      <c r="FG44" s="263"/>
      <c r="FH44" s="263"/>
      <c r="FI44" s="263"/>
      <c r="FJ44" s="263"/>
      <c r="FK44" s="263"/>
      <c r="FL44" s="263"/>
      <c r="FM44" s="263"/>
      <c r="FN44" s="263"/>
      <c r="FO44" s="263"/>
      <c r="FP44" s="263"/>
      <c r="FQ44" s="263"/>
      <c r="FR44" s="263"/>
      <c r="FS44" s="263"/>
      <c r="FT44" s="263"/>
      <c r="FU44" s="263"/>
      <c r="FV44" s="263"/>
      <c r="FW44" s="263"/>
      <c r="FX44" s="263"/>
      <c r="FY44" s="263"/>
      <c r="FZ44" s="263"/>
      <c r="GA44" s="263"/>
      <c r="GB44" s="263"/>
      <c r="GC44" s="263"/>
      <c r="GD44" s="263"/>
      <c r="GE44" s="263"/>
      <c r="GF44" s="263"/>
      <c r="GG44" s="263"/>
      <c r="GH44" s="263"/>
      <c r="GI44" s="263"/>
      <c r="GJ44" s="263"/>
      <c r="GK44" s="263"/>
      <c r="GL44" s="263"/>
      <c r="GM44" s="263"/>
      <c r="GN44" s="263"/>
      <c r="GO44" s="263"/>
      <c r="GP44" s="263"/>
      <c r="GQ44" s="263"/>
      <c r="GR44" s="263"/>
      <c r="GS44" s="263"/>
      <c r="GT44" s="263"/>
      <c r="GU44" s="263"/>
      <c r="GV44" s="263"/>
      <c r="GW44" s="263"/>
      <c r="GX44" s="263"/>
      <c r="GY44" s="263"/>
      <c r="GZ44" s="263"/>
      <c r="HA44" s="263"/>
      <c r="HB44" s="263"/>
      <c r="HC44" s="263"/>
      <c r="HD44" s="263"/>
      <c r="HE44" s="263"/>
      <c r="HF44" s="263"/>
      <c r="HG44" s="263"/>
      <c r="HH44" s="263"/>
      <c r="HI44" s="263"/>
      <c r="HJ44" s="263"/>
      <c r="HK44" s="263"/>
      <c r="HL44" s="263"/>
      <c r="HM44" s="263"/>
      <c r="HN44" s="263"/>
      <c r="HO44" s="263"/>
      <c r="HP44" s="263"/>
      <c r="HQ44" s="263"/>
      <c r="HR44" s="263"/>
      <c r="HS44" s="263"/>
      <c r="HT44" s="263"/>
      <c r="HU44" s="263"/>
      <c r="HV44" s="263"/>
      <c r="HW44" s="263"/>
      <c r="HX44" s="263"/>
      <c r="HY44" s="263"/>
      <c r="HZ44" s="263"/>
      <c r="IA44" s="263"/>
      <c r="IB44" s="263"/>
      <c r="IC44" s="263"/>
      <c r="ID44" s="263"/>
      <c r="IE44" s="263"/>
      <c r="IF44" s="263"/>
      <c r="IG44" s="263"/>
      <c r="IH44" s="263"/>
      <c r="II44" s="263"/>
      <c r="IJ44" s="263"/>
      <c r="IK44" s="263"/>
      <c r="IL44" s="263"/>
      <c r="IM44" s="263"/>
      <c r="IN44" s="263"/>
      <c r="IO44" s="263"/>
      <c r="IP44" s="263"/>
      <c r="IQ44" s="263"/>
      <c r="IR44" s="263"/>
      <c r="IS44" s="263"/>
      <c r="IT44" s="263"/>
      <c r="IU44" s="263"/>
      <c r="IV44" s="263"/>
      <c r="IW44" s="263"/>
    </row>
    <row r="45" customFormat="false" ht="12.75" hidden="false" customHeight="true" outlineLevel="0" collapsed="false">
      <c r="A45" s="267"/>
      <c r="B45" s="267" t="n">
        <f aca="false">M38</f>
        <v>0</v>
      </c>
      <c r="C45" s="268" t="str">
        <f aca="false">LOOKUP((WEEKDAY(C44,1)),$AI$44:$AI$50,$AJ$44:$AJ$50)</f>
        <v>S</v>
      </c>
      <c r="D45" s="268" t="str">
        <f aca="false">LOOKUP((WEEKDAY(D44,1)),$AI$44:$AI$50,$AJ$44:$AJ$50)</f>
        <v>M</v>
      </c>
      <c r="E45" s="268" t="str">
        <f aca="false">LOOKUP((WEEKDAY(E44,1)),$AI$44:$AI$50,$AJ$44:$AJ$50)</f>
        <v>T</v>
      </c>
      <c r="F45" s="268" t="str">
        <f aca="false">LOOKUP((WEEKDAY(F44,1)),$AI$44:$AI$50,$AJ$44:$AJ$50)</f>
        <v>W</v>
      </c>
      <c r="G45" s="268" t="str">
        <f aca="false">LOOKUP((WEEKDAY(G44,1)),$AI$44:$AI$50,$AJ$44:$AJ$50)</f>
        <v>R</v>
      </c>
      <c r="H45" s="268" t="str">
        <f aca="false">LOOKUP((WEEKDAY(H44,1)),$AI$44:$AI$50,$AJ$44:$AJ$50)</f>
        <v>F</v>
      </c>
      <c r="I45" s="268" t="str">
        <f aca="false">LOOKUP((WEEKDAY(I44,1)),$AI$44:$AI$50,$AJ$44:$AJ$50)</f>
        <v>S</v>
      </c>
      <c r="J45" s="268" t="str">
        <f aca="false">LOOKUP((WEEKDAY(J44,1)),$AI$44:$AI$50,$AJ$44:$AJ$50)</f>
        <v>S</v>
      </c>
      <c r="K45" s="268" t="str">
        <f aca="false">LOOKUP((WEEKDAY(K44,1)),$AI$44:$AI$50,$AJ$44:$AJ$50)</f>
        <v>M</v>
      </c>
      <c r="L45" s="268" t="str">
        <f aca="false">LOOKUP((WEEKDAY(L44,1)),$AI$44:$AI$50,$AJ$44:$AJ$50)</f>
        <v>T</v>
      </c>
      <c r="M45" s="268" t="str">
        <f aca="false">LOOKUP((WEEKDAY(M44,1)),$AI$44:$AI$50,$AJ$44:$AJ$50)</f>
        <v>W</v>
      </c>
      <c r="N45" s="268" t="str">
        <f aca="false">LOOKUP((WEEKDAY(N44,1)),$AI$44:$AI$50,$AJ$44:$AJ$50)</f>
        <v>R</v>
      </c>
      <c r="O45" s="268" t="str">
        <f aca="false">LOOKUP((WEEKDAY(O44,1)),$AI$44:$AI$50,$AJ$44:$AJ$50)</f>
        <v>F</v>
      </c>
      <c r="P45" s="268" t="str">
        <f aca="false">LOOKUP((WEEKDAY(P44,1)),$AI$44:$AI$50,$AJ$44:$AJ$50)</f>
        <v>S</v>
      </c>
      <c r="Q45" s="268" t="str">
        <f aca="false">LOOKUP((WEEKDAY(Q44,1)),$AI$44:$AI$50,$AJ$44:$AJ$50)</f>
        <v>S</v>
      </c>
      <c r="R45" s="268" t="str">
        <f aca="false">LOOKUP((WEEKDAY(R44,1)),$AI$44:$AI$50,$AJ$44:$AJ$50)</f>
        <v>M</v>
      </c>
      <c r="S45" s="268" t="str">
        <f aca="false">LOOKUP((WEEKDAY(S44,1)),$AI$44:$AI$50,$AJ$44:$AJ$50)</f>
        <v>T</v>
      </c>
      <c r="T45" s="268" t="str">
        <f aca="false">LOOKUP((WEEKDAY(T44,1)),$AI$44:$AI$50,$AJ$44:$AJ$50)</f>
        <v>W</v>
      </c>
      <c r="U45" s="268" t="str">
        <f aca="false">LOOKUP((WEEKDAY(U44,1)),$AI$44:$AI$50,$AJ$44:$AJ$50)</f>
        <v>R</v>
      </c>
      <c r="V45" s="268" t="str">
        <f aca="false">LOOKUP((WEEKDAY(V44,1)),$AI$44:$AI$50,$AJ$44:$AJ$50)</f>
        <v>F</v>
      </c>
      <c r="W45" s="268" t="str">
        <f aca="false">LOOKUP((WEEKDAY(W44,1)),$AI$44:$AI$50,$AJ$44:$AJ$50)</f>
        <v>S</v>
      </c>
      <c r="X45" s="268" t="str">
        <f aca="false">LOOKUP((WEEKDAY(X44,1)),$AI$44:$AI$50,$AJ$44:$AJ$50)</f>
        <v>S</v>
      </c>
      <c r="Y45" s="268" t="str">
        <f aca="false">LOOKUP((WEEKDAY(Y44,1)),$AI$44:$AI$50,$AJ$44:$AJ$50)</f>
        <v>M</v>
      </c>
      <c r="Z45" s="268" t="str">
        <f aca="false">LOOKUP((WEEKDAY(Z44,1)),$AI$44:$AI$50,$AJ$44:$AJ$50)</f>
        <v>T</v>
      </c>
      <c r="AA45" s="268" t="str">
        <f aca="false">LOOKUP((WEEKDAY(AA44,1)),$AI$44:$AI$50,$AJ$44:$AJ$50)</f>
        <v>W</v>
      </c>
      <c r="AB45" s="268" t="str">
        <f aca="false">LOOKUP((WEEKDAY(AB44,1)),$AI$44:$AI$50,$AJ$44:$AJ$50)</f>
        <v>R</v>
      </c>
      <c r="AC45" s="268" t="str">
        <f aca="false">LOOKUP((WEEKDAY(AC44,1)),$AI$44:$AI$50,$AJ$44:$AJ$50)</f>
        <v>F</v>
      </c>
      <c r="AD45" s="268" t="str">
        <f aca="false">LOOKUP((WEEKDAY(AD44,1)),$AI$44:$AI$50,$AJ$44:$AJ$50)</f>
        <v>S</v>
      </c>
      <c r="AE45" s="268" t="str">
        <f aca="false">LOOKUP((WEEKDAY(AE44,1)),$AI$44:$AI$50,$AJ$44:$AJ$50)</f>
        <v>S</v>
      </c>
      <c r="AF45" s="268" t="str">
        <f aca="false">LOOKUP((WEEKDAY(AF44,1)),$AI$44:$AI$50,$AJ$44:$AJ$50)</f>
        <v>M</v>
      </c>
      <c r="AG45" s="268" t="str">
        <f aca="false">LOOKUP((WEEKDAY(AG44,1)),$AI$44:$AI$50,$AJ$44:$AJ$50)</f>
        <v>T</v>
      </c>
      <c r="AH45" s="8"/>
      <c r="AI45" s="269" t="n">
        <v>2</v>
      </c>
      <c r="AJ45" s="270" t="s">
        <v>419</v>
      </c>
      <c r="AK45" s="8"/>
      <c r="AL45" s="87"/>
      <c r="AN45" s="8"/>
      <c r="AO45" s="8"/>
      <c r="AP45" s="8"/>
      <c r="AQ45" s="8"/>
      <c r="AR45" s="8"/>
      <c r="AS45" s="8"/>
    </row>
    <row r="46" customFormat="false" ht="12.75" hidden="false" customHeight="true" outlineLevel="0" collapsed="false">
      <c r="A46" s="271"/>
      <c r="B46" s="272" t="s">
        <v>420</v>
      </c>
      <c r="C46" s="273"/>
      <c r="D46" s="273"/>
      <c r="E46" s="273"/>
      <c r="F46" s="273"/>
      <c r="G46" s="273"/>
      <c r="H46" s="273"/>
      <c r="I46" s="273"/>
      <c r="J46" s="273"/>
      <c r="K46" s="273"/>
      <c r="L46" s="273"/>
      <c r="M46" s="273"/>
      <c r="N46" s="273"/>
      <c r="O46" s="273"/>
      <c r="P46" s="273"/>
      <c r="Q46" s="273"/>
      <c r="R46" s="273"/>
      <c r="S46" s="273"/>
      <c r="T46" s="273"/>
      <c r="U46" s="273"/>
      <c r="V46" s="273"/>
      <c r="W46" s="273"/>
      <c r="X46" s="273"/>
      <c r="Y46" s="273"/>
      <c r="Z46" s="273"/>
      <c r="AA46" s="273"/>
      <c r="AB46" s="273"/>
      <c r="AC46" s="273"/>
      <c r="AD46" s="273"/>
      <c r="AE46" s="273"/>
      <c r="AF46" s="273"/>
      <c r="AG46" s="274"/>
      <c r="AH46" s="8"/>
      <c r="AI46" s="269" t="n">
        <v>3</v>
      </c>
      <c r="AJ46" s="270" t="s">
        <v>421</v>
      </c>
      <c r="AK46" s="8"/>
      <c r="AL46" s="87"/>
      <c r="AN46" s="8"/>
      <c r="AO46" s="8"/>
      <c r="AP46" s="8"/>
      <c r="AQ46" s="8"/>
      <c r="AR46" s="8"/>
      <c r="AS46" s="8"/>
    </row>
    <row r="47" customFormat="false" ht="12.75" hidden="false" customHeight="true" outlineLevel="0" collapsed="false">
      <c r="A47" s="218" t="s">
        <v>271</v>
      </c>
      <c r="B47" s="275" t="n">
        <f aca="false">SUM(C47:AG47)</f>
        <v>0</v>
      </c>
      <c r="C47" s="150"/>
      <c r="D47" s="150" t="n">
        <v>0</v>
      </c>
      <c r="E47" s="140" t="n">
        <v>0</v>
      </c>
      <c r="F47" s="150" t="n">
        <v>0</v>
      </c>
      <c r="G47" s="150" t="n">
        <v>0</v>
      </c>
      <c r="H47" s="150" t="n">
        <v>0</v>
      </c>
      <c r="I47" s="150"/>
      <c r="J47" s="150"/>
      <c r="K47" s="150" t="n">
        <v>0</v>
      </c>
      <c r="L47" s="150" t="n">
        <v>0</v>
      </c>
      <c r="M47" s="150" t="n">
        <v>0</v>
      </c>
      <c r="N47" s="150" t="n">
        <v>0</v>
      </c>
      <c r="O47" s="150"/>
      <c r="P47" s="150"/>
      <c r="Q47" s="150"/>
      <c r="R47" s="150" t="n">
        <v>0</v>
      </c>
      <c r="S47" s="150" t="n">
        <v>0</v>
      </c>
      <c r="T47" s="150" t="n">
        <v>0</v>
      </c>
      <c r="U47" s="150" t="n">
        <v>0</v>
      </c>
      <c r="V47" s="150" t="n">
        <v>0</v>
      </c>
      <c r="X47" s="150"/>
      <c r="Y47" s="150" t="n">
        <v>0</v>
      </c>
      <c r="Z47" s="150" t="n">
        <f aca="false">+Input!$F$12</f>
        <v>0</v>
      </c>
      <c r="AA47" s="150"/>
      <c r="AB47" s="150"/>
      <c r="AC47" s="150"/>
      <c r="AD47" s="150"/>
      <c r="AE47" s="150"/>
      <c r="AF47" s="150"/>
      <c r="AG47" s="150"/>
      <c r="AH47" s="8"/>
      <c r="AI47" s="269" t="n">
        <v>4</v>
      </c>
      <c r="AJ47" s="270" t="s">
        <v>423</v>
      </c>
      <c r="AK47" s="8"/>
      <c r="AL47" s="132"/>
      <c r="AM47" s="9"/>
      <c r="AN47" s="10"/>
      <c r="AO47" s="8"/>
      <c r="AP47" s="8"/>
      <c r="AQ47" s="8"/>
      <c r="AR47" s="8"/>
      <c r="AS47" s="8"/>
      <c r="BB47" s="150" t="n">
        <f aca="false">+Input!$F$12</f>
        <v>0</v>
      </c>
    </row>
    <row r="48" customFormat="false" ht="12.75" hidden="false" customHeight="true" outlineLevel="0" collapsed="false">
      <c r="A48" s="276" t="s">
        <v>424</v>
      </c>
      <c r="B48" s="275" t="n">
        <f aca="false">SUM(C48:AG48)</f>
        <v>0</v>
      </c>
      <c r="C48" s="150"/>
      <c r="D48" s="150"/>
      <c r="F48" s="150"/>
      <c r="G48" s="150"/>
      <c r="H48" s="150"/>
      <c r="I48" s="150"/>
      <c r="J48" s="150"/>
      <c r="K48" s="150"/>
      <c r="L48" s="150"/>
      <c r="M48" s="150"/>
      <c r="N48" s="150"/>
      <c r="O48" s="150"/>
      <c r="P48" s="150"/>
      <c r="Q48" s="150"/>
      <c r="R48" s="150"/>
      <c r="S48" s="150"/>
      <c r="T48" s="150"/>
      <c r="U48" s="150"/>
      <c r="V48" s="150"/>
      <c r="X48" s="150"/>
      <c r="Y48" s="150"/>
      <c r="Z48" s="150"/>
      <c r="AA48" s="150"/>
      <c r="AB48" s="150"/>
      <c r="AC48" s="150"/>
      <c r="AD48" s="150"/>
      <c r="AE48" s="150"/>
      <c r="AF48" s="150"/>
      <c r="AG48" s="150"/>
      <c r="AH48" s="8"/>
      <c r="AI48" s="269" t="n">
        <v>5</v>
      </c>
      <c r="AJ48" s="270" t="s">
        <v>425</v>
      </c>
      <c r="AK48" s="8"/>
      <c r="AL48" s="132"/>
      <c r="AM48" s="150"/>
      <c r="AN48" s="277"/>
      <c r="AO48" s="132"/>
      <c r="AP48" s="132"/>
      <c r="AQ48" s="132"/>
      <c r="AR48" s="132"/>
      <c r="AS48" s="132"/>
      <c r="AT48" s="145"/>
      <c r="AU48" s="145"/>
      <c r="BB48" s="150"/>
    </row>
    <row r="49" customFormat="false" ht="12.75" hidden="false" customHeight="true" outlineLevel="0" collapsed="false">
      <c r="A49" s="276" t="s">
        <v>426</v>
      </c>
      <c r="B49" s="275" t="n">
        <f aca="false">SUM(C49:AG49)</f>
        <v>0</v>
      </c>
      <c r="C49" s="150"/>
      <c r="D49" s="150"/>
      <c r="F49" s="150"/>
      <c r="G49" s="150"/>
      <c r="H49" s="150"/>
      <c r="I49" s="150"/>
      <c r="J49" s="150"/>
      <c r="K49" s="150"/>
      <c r="L49" s="150"/>
      <c r="M49" s="150"/>
      <c r="N49" s="150"/>
      <c r="O49" s="150"/>
      <c r="P49" s="150"/>
      <c r="Q49" s="150"/>
      <c r="R49" s="150"/>
      <c r="S49" s="150"/>
      <c r="T49" s="150"/>
      <c r="U49" s="150"/>
      <c r="V49" s="150"/>
      <c r="X49" s="150"/>
      <c r="Y49" s="150"/>
      <c r="Z49" s="150"/>
      <c r="AA49" s="150"/>
      <c r="AB49" s="150"/>
      <c r="AC49" s="150"/>
      <c r="AD49" s="150"/>
      <c r="AE49" s="150"/>
      <c r="AF49" s="150"/>
      <c r="AG49" s="150"/>
      <c r="AH49" s="8"/>
      <c r="AI49" s="269" t="n">
        <v>6</v>
      </c>
      <c r="AJ49" s="270" t="s">
        <v>427</v>
      </c>
      <c r="AK49" s="8"/>
      <c r="AL49" s="132"/>
      <c r="AM49" s="150"/>
      <c r="AN49" s="277"/>
      <c r="AO49" s="132"/>
      <c r="AP49" s="132"/>
      <c r="AQ49" s="132"/>
      <c r="AR49" s="132"/>
      <c r="AS49" s="132"/>
      <c r="AT49" s="145"/>
      <c r="AU49" s="145"/>
      <c r="BB49" s="150"/>
    </row>
    <row r="50" customFormat="false" ht="12.75" hidden="false" customHeight="true" outlineLevel="0" collapsed="false">
      <c r="A50" s="276" t="s">
        <v>428</v>
      </c>
      <c r="B50" s="275" t="n">
        <f aca="false">SUM(C50:AG50)</f>
        <v>0</v>
      </c>
      <c r="C50" s="150"/>
      <c r="D50" s="150"/>
      <c r="F50" s="150"/>
      <c r="G50" s="150"/>
      <c r="H50" s="150"/>
      <c r="I50" s="150"/>
      <c r="J50" s="150"/>
      <c r="K50" s="150"/>
      <c r="L50" s="150"/>
      <c r="M50" s="150"/>
      <c r="N50" s="150"/>
      <c r="O50" s="150"/>
      <c r="P50" s="150"/>
      <c r="Q50" s="150"/>
      <c r="R50" s="150"/>
      <c r="S50" s="150"/>
      <c r="T50" s="150"/>
      <c r="U50" s="150"/>
      <c r="V50" s="150"/>
      <c r="X50" s="150"/>
      <c r="Y50" s="150"/>
      <c r="Z50" s="150"/>
      <c r="AA50" s="150"/>
      <c r="AB50" s="150"/>
      <c r="AC50" s="150"/>
      <c r="AD50" s="150"/>
      <c r="AE50" s="150"/>
      <c r="AF50" s="150"/>
      <c r="AG50" s="150"/>
      <c r="AH50" s="8"/>
      <c r="AI50" s="278" t="n">
        <v>7</v>
      </c>
      <c r="AJ50" s="279" t="s">
        <v>418</v>
      </c>
      <c r="AK50" s="8"/>
      <c r="AL50" s="9"/>
      <c r="AM50" s="9"/>
      <c r="AN50" s="277"/>
      <c r="AO50" s="132"/>
      <c r="AP50" s="132"/>
      <c r="AQ50" s="132"/>
      <c r="AR50" s="132"/>
      <c r="AS50" s="132"/>
      <c r="AT50" s="145"/>
      <c r="AU50" s="145"/>
      <c r="BB50" s="150"/>
    </row>
    <row r="51" customFormat="false" ht="12.75" hidden="true" customHeight="true" outlineLevel="0" collapsed="false">
      <c r="A51" s="276" t="s">
        <v>429</v>
      </c>
      <c r="B51" s="275" t="n">
        <f aca="false">SUM(C51:AG51)</f>
        <v>0</v>
      </c>
      <c r="C51" s="150"/>
      <c r="D51" s="150"/>
      <c r="F51" s="150"/>
      <c r="G51" s="150"/>
      <c r="H51" s="150"/>
      <c r="I51" s="150"/>
      <c r="J51" s="150"/>
      <c r="K51" s="150"/>
      <c r="L51" s="150"/>
      <c r="M51" s="150"/>
      <c r="N51" s="150"/>
      <c r="O51" s="150"/>
      <c r="P51" s="150"/>
      <c r="Q51" s="150"/>
      <c r="R51" s="150"/>
      <c r="S51" s="150"/>
      <c r="T51" s="150"/>
      <c r="U51" s="150"/>
      <c r="V51" s="150"/>
      <c r="X51" s="150"/>
      <c r="Y51" s="150"/>
      <c r="Z51" s="150"/>
      <c r="AA51" s="150"/>
      <c r="AB51" s="150"/>
      <c r="AC51" s="150"/>
      <c r="AD51" s="150"/>
      <c r="AE51" s="150"/>
      <c r="AF51" s="150"/>
      <c r="AG51" s="150"/>
      <c r="AH51" s="8"/>
      <c r="AI51" s="145"/>
      <c r="AJ51" s="8"/>
      <c r="AK51" s="8"/>
      <c r="AL51" s="9"/>
      <c r="AM51" s="9"/>
      <c r="AN51" s="10"/>
      <c r="AO51" s="8"/>
      <c r="AP51" s="8"/>
      <c r="AQ51" s="8"/>
      <c r="AR51" s="8"/>
      <c r="AS51" s="8"/>
      <c r="BB51" s="150"/>
    </row>
    <row r="52" customFormat="false" ht="12.75" hidden="true" customHeight="true" outlineLevel="0" collapsed="false">
      <c r="A52" s="276" t="s">
        <v>430</v>
      </c>
      <c r="B52" s="275" t="n">
        <f aca="false">SUM(C52:AG52)</f>
        <v>0</v>
      </c>
      <c r="C52" s="150"/>
      <c r="D52" s="150"/>
      <c r="F52" s="150"/>
      <c r="G52" s="150"/>
      <c r="H52" s="150"/>
      <c r="I52" s="150"/>
      <c r="J52" s="150"/>
      <c r="K52" s="150"/>
      <c r="L52" s="150"/>
      <c r="M52" s="150"/>
      <c r="N52" s="150"/>
      <c r="O52" s="150"/>
      <c r="P52" s="150"/>
      <c r="Q52" s="150"/>
      <c r="R52" s="150"/>
      <c r="S52" s="150"/>
      <c r="T52" s="150"/>
      <c r="U52" s="150"/>
      <c r="V52" s="150"/>
      <c r="X52" s="150"/>
      <c r="Y52" s="150"/>
      <c r="Z52" s="150"/>
      <c r="AA52" s="150"/>
      <c r="AB52" s="150"/>
      <c r="AC52" s="150"/>
      <c r="AD52" s="150"/>
      <c r="AE52" s="150"/>
      <c r="AF52" s="150"/>
      <c r="AG52" s="150"/>
      <c r="AH52" s="8"/>
      <c r="AI52" s="145"/>
      <c r="AJ52" s="8"/>
      <c r="AK52" s="8"/>
      <c r="AL52" s="9"/>
      <c r="AM52" s="9"/>
      <c r="AN52" s="10"/>
      <c r="AO52" s="8"/>
      <c r="AP52" s="8"/>
      <c r="AQ52" s="8"/>
      <c r="AR52" s="8"/>
      <c r="AS52" s="8"/>
      <c r="BB52" s="150"/>
    </row>
    <row r="53" customFormat="false" ht="12.75" hidden="false" customHeight="false" outlineLevel="0" collapsed="false">
      <c r="A53" s="218" t="s">
        <v>272</v>
      </c>
      <c r="B53" s="275" t="n">
        <f aca="false">SUM(C53:AG53)</f>
        <v>0</v>
      </c>
      <c r="C53" s="150"/>
      <c r="D53" s="150" t="n">
        <v>0</v>
      </c>
      <c r="E53" s="140" t="n">
        <v>0</v>
      </c>
      <c r="F53" s="150" t="n">
        <v>0</v>
      </c>
      <c r="G53" s="150" t="n">
        <v>0</v>
      </c>
      <c r="H53" s="150" t="n">
        <v>0</v>
      </c>
      <c r="I53" s="150"/>
      <c r="J53" s="150"/>
      <c r="K53" s="150" t="n">
        <v>0</v>
      </c>
      <c r="L53" s="150" t="n">
        <v>0</v>
      </c>
      <c r="M53" s="150" t="n">
        <v>0</v>
      </c>
      <c r="N53" s="150" t="n">
        <v>0</v>
      </c>
      <c r="O53" s="150"/>
      <c r="P53" s="150"/>
      <c r="Q53" s="150"/>
      <c r="R53" s="150" t="n">
        <v>0</v>
      </c>
      <c r="S53" s="150" t="n">
        <v>0</v>
      </c>
      <c r="T53" s="150" t="n">
        <v>0</v>
      </c>
      <c r="U53" s="150" t="n">
        <v>0</v>
      </c>
      <c r="V53" s="150" t="n">
        <v>0</v>
      </c>
      <c r="X53" s="150"/>
      <c r="Y53" s="150" t="n">
        <v>0</v>
      </c>
      <c r="Z53" s="150" t="n">
        <f aca="false">+Input!$F$13</f>
        <v>0</v>
      </c>
      <c r="AA53" s="150"/>
      <c r="AB53" s="150"/>
      <c r="AC53" s="150"/>
      <c r="AD53" s="150"/>
      <c r="AE53" s="150"/>
      <c r="AF53" s="150"/>
      <c r="AG53" s="150"/>
      <c r="AH53" s="8"/>
      <c r="AJ53" s="8"/>
      <c r="AK53" s="8"/>
      <c r="AL53" s="132"/>
      <c r="AM53" s="9"/>
      <c r="AN53" s="10"/>
      <c r="AO53" s="8"/>
      <c r="AP53" s="8"/>
      <c r="AQ53" s="8"/>
      <c r="AR53" s="8"/>
      <c r="AS53" s="8"/>
      <c r="BB53" s="150" t="n">
        <f aca="false">+Input!$F$13</f>
        <v>0</v>
      </c>
    </row>
    <row r="54" customFormat="false" ht="12.75" hidden="false" customHeight="false" outlineLevel="0" collapsed="false">
      <c r="A54" s="218" t="s">
        <v>273</v>
      </c>
      <c r="B54" s="275" t="n">
        <f aca="false">SUM(C54:AG54)</f>
        <v>0</v>
      </c>
      <c r="C54" s="150"/>
      <c r="D54" s="150" t="n">
        <v>0</v>
      </c>
      <c r="E54" s="140" t="n">
        <v>0</v>
      </c>
      <c r="F54" s="150" t="n">
        <v>0</v>
      </c>
      <c r="G54" s="150" t="n">
        <v>0</v>
      </c>
      <c r="H54" s="150" t="n">
        <v>0</v>
      </c>
      <c r="I54" s="150"/>
      <c r="J54" s="150"/>
      <c r="K54" s="150" t="n">
        <v>0</v>
      </c>
      <c r="L54" s="150" t="n">
        <v>0</v>
      </c>
      <c r="M54" s="150" t="n">
        <v>0</v>
      </c>
      <c r="N54" s="150" t="n">
        <v>0</v>
      </c>
      <c r="O54" s="150"/>
      <c r="P54" s="150"/>
      <c r="Q54" s="150"/>
      <c r="R54" s="150" t="n">
        <v>0</v>
      </c>
      <c r="S54" s="150" t="n">
        <v>0</v>
      </c>
      <c r="T54" s="150" t="n">
        <v>0</v>
      </c>
      <c r="U54" s="150" t="n">
        <v>0</v>
      </c>
      <c r="V54" s="150" t="n">
        <v>0</v>
      </c>
      <c r="X54" s="150"/>
      <c r="Y54" s="150" t="n">
        <v>0</v>
      </c>
      <c r="Z54" s="150" t="n">
        <f aca="false">+Input!$F$14</f>
        <v>0</v>
      </c>
      <c r="AA54" s="150"/>
      <c r="AB54" s="150"/>
      <c r="AC54" s="150"/>
      <c r="AD54" s="150"/>
      <c r="AE54" s="150"/>
      <c r="AF54" s="150"/>
      <c r="AG54" s="150"/>
      <c r="AH54" s="8"/>
      <c r="AJ54" s="8"/>
      <c r="AK54" s="8"/>
      <c r="AL54" s="132"/>
      <c r="AM54" s="9"/>
      <c r="AN54" s="10"/>
      <c r="AO54" s="8"/>
      <c r="AP54" s="8"/>
      <c r="AQ54" s="8"/>
      <c r="AR54" s="8"/>
      <c r="AS54" s="8"/>
      <c r="BB54" s="150" t="n">
        <f aca="false">+Input!$F$14</f>
        <v>0</v>
      </c>
    </row>
    <row r="55" customFormat="false" ht="12.75" hidden="false" customHeight="true" outlineLevel="0" collapsed="false">
      <c r="A55" s="218" t="s">
        <v>274</v>
      </c>
      <c r="B55" s="275" t="n">
        <f aca="false">SUM(C55:AG55)</f>
        <v>0</v>
      </c>
      <c r="C55" s="150"/>
      <c r="D55" s="150" t="n">
        <v>0</v>
      </c>
      <c r="E55" s="140" t="n">
        <v>0</v>
      </c>
      <c r="F55" s="150" t="n">
        <v>0</v>
      </c>
      <c r="G55" s="150" t="n">
        <v>0</v>
      </c>
      <c r="H55" s="150" t="n">
        <v>0</v>
      </c>
      <c r="I55" s="150"/>
      <c r="J55" s="150"/>
      <c r="K55" s="150" t="n">
        <v>0</v>
      </c>
      <c r="L55" s="150" t="n">
        <v>0</v>
      </c>
      <c r="M55" s="150" t="n">
        <v>0</v>
      </c>
      <c r="N55" s="150" t="n">
        <v>0</v>
      </c>
      <c r="O55" s="150"/>
      <c r="P55" s="150"/>
      <c r="Q55" s="150"/>
      <c r="R55" s="150" t="n">
        <v>0</v>
      </c>
      <c r="S55" s="150" t="n">
        <v>0</v>
      </c>
      <c r="T55" s="150" t="n">
        <v>0</v>
      </c>
      <c r="U55" s="150" t="n">
        <v>0</v>
      </c>
      <c r="V55" s="150" t="n">
        <v>0</v>
      </c>
      <c r="X55" s="150"/>
      <c r="Y55" s="150" t="n">
        <v>0</v>
      </c>
      <c r="Z55" s="150" t="n">
        <f aca="false">+Input!$F$15</f>
        <v>0</v>
      </c>
      <c r="AA55" s="150"/>
      <c r="AB55" s="150"/>
      <c r="AC55" s="150"/>
      <c r="AD55" s="150"/>
      <c r="AE55" s="150"/>
      <c r="AF55" s="150"/>
      <c r="AG55" s="150"/>
      <c r="AH55" s="8"/>
      <c r="AJ55" s="8"/>
      <c r="AK55" s="8"/>
      <c r="AL55" s="132"/>
      <c r="AM55" s="9"/>
      <c r="AN55" s="10"/>
      <c r="AO55" s="8"/>
      <c r="AP55" s="8"/>
      <c r="AQ55" s="8"/>
      <c r="AR55" s="8"/>
      <c r="AS55" s="8"/>
      <c r="BB55" s="150" t="n">
        <f aca="false">+Input!$F$15</f>
        <v>0</v>
      </c>
    </row>
    <row r="56" customFormat="false" ht="12.75" hidden="false" customHeight="true" outlineLevel="0" collapsed="false">
      <c r="A56" s="218" t="s">
        <v>275</v>
      </c>
      <c r="B56" s="275" t="n">
        <f aca="false">SUM(C56:AG56)</f>
        <v>0</v>
      </c>
      <c r="C56" s="150"/>
      <c r="D56" s="150" t="n">
        <v>0</v>
      </c>
      <c r="E56" s="140" t="n">
        <v>0</v>
      </c>
      <c r="F56" s="150" t="n">
        <v>0</v>
      </c>
      <c r="G56" s="150" t="n">
        <v>0</v>
      </c>
      <c r="H56" s="150" t="n">
        <v>0</v>
      </c>
      <c r="I56" s="150"/>
      <c r="J56" s="150"/>
      <c r="K56" s="150" t="n">
        <v>0</v>
      </c>
      <c r="L56" s="150" t="n">
        <v>0</v>
      </c>
      <c r="M56" s="150" t="n">
        <v>0</v>
      </c>
      <c r="N56" s="150" t="n">
        <v>0</v>
      </c>
      <c r="O56" s="150"/>
      <c r="P56" s="150"/>
      <c r="Q56" s="150"/>
      <c r="R56" s="150" t="n">
        <v>0</v>
      </c>
      <c r="S56" s="150" t="n">
        <v>0</v>
      </c>
      <c r="T56" s="150" t="n">
        <v>0</v>
      </c>
      <c r="U56" s="150" t="n">
        <v>0</v>
      </c>
      <c r="V56" s="150" t="n">
        <v>0</v>
      </c>
      <c r="X56" s="150"/>
      <c r="Y56" s="150" t="n">
        <v>0</v>
      </c>
      <c r="Z56" s="150" t="n">
        <f aca="false">+Input!$F$16</f>
        <v>0</v>
      </c>
      <c r="AA56" s="150"/>
      <c r="AB56" s="150"/>
      <c r="AC56" s="150"/>
      <c r="AD56" s="150"/>
      <c r="AE56" s="150"/>
      <c r="AF56" s="150"/>
      <c r="AG56" s="150"/>
      <c r="AH56" s="8"/>
      <c r="AI56" s="280" t="s">
        <v>431</v>
      </c>
      <c r="AJ56" s="281"/>
      <c r="AK56" s="282"/>
      <c r="AL56" s="283"/>
      <c r="AM56" s="14"/>
      <c r="AN56" s="10"/>
      <c r="AO56" s="8"/>
      <c r="AP56" s="8"/>
      <c r="AQ56" s="8"/>
      <c r="AR56" s="8"/>
      <c r="AS56" s="8"/>
      <c r="BB56" s="150" t="n">
        <f aca="false">+Input!$F$16</f>
        <v>0</v>
      </c>
    </row>
    <row r="57" customFormat="false" ht="12.75" hidden="false" customHeight="true" outlineLevel="0" collapsed="false">
      <c r="A57" s="276" t="s">
        <v>276</v>
      </c>
      <c r="B57" s="275" t="n">
        <f aca="false">SUM(C57:AG57)</f>
        <v>0</v>
      </c>
      <c r="C57" s="150"/>
      <c r="D57" s="150" t="n">
        <v>0</v>
      </c>
      <c r="E57" s="140" t="n">
        <v>0</v>
      </c>
      <c r="F57" s="150" t="n">
        <v>0</v>
      </c>
      <c r="G57" s="150" t="n">
        <v>0</v>
      </c>
      <c r="H57" s="150" t="n">
        <v>0</v>
      </c>
      <c r="I57" s="150"/>
      <c r="J57" s="150"/>
      <c r="K57" s="150" t="n">
        <v>0</v>
      </c>
      <c r="L57" s="150" t="n">
        <v>0</v>
      </c>
      <c r="M57" s="150" t="n">
        <v>0</v>
      </c>
      <c r="N57" s="150" t="n">
        <v>0</v>
      </c>
      <c r="O57" s="150"/>
      <c r="P57" s="150"/>
      <c r="Q57" s="150"/>
      <c r="R57" s="150" t="n">
        <v>0</v>
      </c>
      <c r="S57" s="150" t="n">
        <v>0</v>
      </c>
      <c r="T57" s="150" t="n">
        <v>0</v>
      </c>
      <c r="U57" s="150" t="n">
        <v>0</v>
      </c>
      <c r="V57" s="150" t="n">
        <v>0</v>
      </c>
      <c r="X57" s="150"/>
      <c r="Y57" s="150" t="n">
        <v>0</v>
      </c>
      <c r="Z57" s="150" t="n">
        <f aca="false">+Input!$F$17</f>
        <v>0</v>
      </c>
      <c r="AA57" s="150"/>
      <c r="AB57" s="150"/>
      <c r="AC57" s="150"/>
      <c r="AD57" s="150"/>
      <c r="AE57" s="150"/>
      <c r="AF57" s="150"/>
      <c r="AG57" s="150"/>
      <c r="AH57" s="8"/>
      <c r="AI57" s="284" t="s">
        <v>432</v>
      </c>
      <c r="AJ57" s="285" t="s">
        <v>433</v>
      </c>
      <c r="AK57" s="286" t="s">
        <v>434</v>
      </c>
      <c r="AL57" s="287" t="s">
        <v>435</v>
      </c>
      <c r="AM57" s="288" t="s">
        <v>436</v>
      </c>
      <c r="AN57" s="10"/>
      <c r="AO57" s="8"/>
      <c r="AP57" s="8"/>
      <c r="AQ57" s="8"/>
      <c r="AR57" s="8"/>
      <c r="AS57" s="8"/>
      <c r="BB57" s="150" t="n">
        <f aca="false">+Input!$F$17</f>
        <v>0</v>
      </c>
    </row>
    <row r="58" customFormat="false" ht="12.75" hidden="false" customHeight="true" outlineLevel="0" collapsed="false">
      <c r="A58" s="276" t="s">
        <v>438</v>
      </c>
      <c r="B58" s="275" t="n">
        <f aca="false">SUM(C58:AG58)</f>
        <v>0</v>
      </c>
      <c r="C58" s="150"/>
      <c r="D58" s="150" t="n">
        <v>0</v>
      </c>
      <c r="E58" s="140" t="n">
        <v>0</v>
      </c>
      <c r="F58" s="150" t="n">
        <v>0</v>
      </c>
      <c r="G58" s="150" t="n">
        <v>0</v>
      </c>
      <c r="H58" s="150" t="n">
        <v>0</v>
      </c>
      <c r="I58" s="150"/>
      <c r="J58" s="150"/>
      <c r="K58" s="150" t="n">
        <v>0</v>
      </c>
      <c r="L58" s="150" t="n">
        <v>0</v>
      </c>
      <c r="M58" s="150" t="n">
        <v>0</v>
      </c>
      <c r="N58" s="150" t="n">
        <v>0</v>
      </c>
      <c r="O58" s="150"/>
      <c r="P58" s="150"/>
      <c r="Q58" s="150"/>
      <c r="R58" s="150" t="n">
        <v>0</v>
      </c>
      <c r="S58" s="150" t="n">
        <v>0</v>
      </c>
      <c r="T58" s="150" t="n">
        <v>0</v>
      </c>
      <c r="U58" s="150" t="n">
        <v>0</v>
      </c>
      <c r="V58" s="150" t="n">
        <v>0</v>
      </c>
      <c r="X58" s="150"/>
      <c r="Y58" s="150" t="n">
        <v>0</v>
      </c>
      <c r="Z58" s="150" t="n">
        <f aca="false">+Input!$F$18</f>
        <v>0</v>
      </c>
      <c r="AA58" s="150"/>
      <c r="AB58" s="150"/>
      <c r="AC58" s="150"/>
      <c r="AD58" s="150"/>
      <c r="AE58" s="150"/>
      <c r="AF58" s="150"/>
      <c r="AG58" s="150"/>
      <c r="AH58" s="8"/>
      <c r="AI58" s="289"/>
      <c r="AJ58" s="290"/>
      <c r="AK58" s="282"/>
      <c r="AL58" s="283"/>
      <c r="AM58" s="14"/>
      <c r="AN58" s="277"/>
      <c r="AO58" s="132"/>
      <c r="AP58" s="132"/>
      <c r="AQ58" s="132"/>
      <c r="AR58" s="132"/>
      <c r="AS58" s="132"/>
      <c r="AT58" s="145"/>
      <c r="AU58" s="145"/>
      <c r="AV58" s="145"/>
      <c r="AW58" s="145"/>
      <c r="AX58" s="145"/>
      <c r="BB58" s="150" t="n">
        <f aca="false">+Input!$F$18</f>
        <v>0</v>
      </c>
    </row>
    <row r="59" customFormat="false" ht="12.75" hidden="false" customHeight="true" outlineLevel="0" collapsed="false">
      <c r="A59" s="276" t="s">
        <v>278</v>
      </c>
      <c r="B59" s="275" t="n">
        <f aca="false">SUM(C59:AG59)</f>
        <v>0</v>
      </c>
      <c r="C59" s="150"/>
      <c r="D59" s="150" t="n">
        <v>0</v>
      </c>
      <c r="E59" s="140" t="n">
        <v>0</v>
      </c>
      <c r="F59" s="150" t="n">
        <v>0</v>
      </c>
      <c r="G59" s="150" t="n">
        <v>0</v>
      </c>
      <c r="H59" s="150" t="n">
        <v>0</v>
      </c>
      <c r="I59" s="150"/>
      <c r="J59" s="150"/>
      <c r="K59" s="150" t="n">
        <v>0</v>
      </c>
      <c r="L59" s="150" t="n">
        <v>0</v>
      </c>
      <c r="M59" s="150" t="n">
        <v>0</v>
      </c>
      <c r="N59" s="150" t="n">
        <v>0</v>
      </c>
      <c r="O59" s="150"/>
      <c r="P59" s="150"/>
      <c r="Q59" s="150"/>
      <c r="R59" s="150" t="n">
        <v>0</v>
      </c>
      <c r="S59" s="150" t="n">
        <v>0</v>
      </c>
      <c r="T59" s="150" t="n">
        <v>0</v>
      </c>
      <c r="U59" s="150" t="n">
        <v>0</v>
      </c>
      <c r="V59" s="150" t="n">
        <v>0</v>
      </c>
      <c r="X59" s="150"/>
      <c r="Y59" s="150" t="n">
        <v>0</v>
      </c>
      <c r="Z59" s="150" t="n">
        <f aca="false">+Input!$F$19</f>
        <v>0</v>
      </c>
      <c r="AA59" s="150"/>
      <c r="AB59" s="150"/>
      <c r="AC59" s="150"/>
      <c r="AD59" s="150"/>
      <c r="AE59" s="150"/>
      <c r="AF59" s="150"/>
      <c r="AG59" s="150"/>
      <c r="AH59" s="8"/>
      <c r="AI59" s="289"/>
      <c r="AJ59" s="290"/>
      <c r="AK59" s="282"/>
      <c r="AL59" s="283"/>
      <c r="AM59" s="14"/>
      <c r="AN59" s="277"/>
      <c r="AO59" s="132"/>
      <c r="AP59" s="132"/>
      <c r="AQ59" s="132"/>
      <c r="AR59" s="132"/>
      <c r="AS59" s="132"/>
      <c r="AT59" s="145"/>
      <c r="AU59" s="145"/>
      <c r="AV59" s="145"/>
      <c r="AW59" s="145"/>
      <c r="AX59" s="145"/>
      <c r="BB59" s="150" t="n">
        <f aca="false">+Input!$F$19</f>
        <v>0</v>
      </c>
    </row>
    <row r="60" customFormat="false" ht="12.75" hidden="false" customHeight="true" outlineLevel="0" collapsed="false">
      <c r="A60" s="276" t="s">
        <v>279</v>
      </c>
      <c r="B60" s="275" t="n">
        <f aca="false">SUM(C60:AG60)</f>
        <v>0</v>
      </c>
      <c r="C60" s="150"/>
      <c r="D60" s="150" t="n">
        <v>0</v>
      </c>
      <c r="E60" s="140" t="n">
        <v>0</v>
      </c>
      <c r="F60" s="150" t="n">
        <v>0</v>
      </c>
      <c r="G60" s="150" t="n">
        <v>0</v>
      </c>
      <c r="H60" s="150" t="n">
        <v>0</v>
      </c>
      <c r="I60" s="150"/>
      <c r="J60" s="150"/>
      <c r="K60" s="150" t="n">
        <v>0</v>
      </c>
      <c r="L60" s="150" t="n">
        <v>0</v>
      </c>
      <c r="M60" s="150" t="n">
        <v>0</v>
      </c>
      <c r="N60" s="150" t="n">
        <v>0</v>
      </c>
      <c r="O60" s="150"/>
      <c r="P60" s="150"/>
      <c r="Q60" s="150"/>
      <c r="R60" s="150" t="n">
        <v>0</v>
      </c>
      <c r="S60" s="150" t="n">
        <v>0</v>
      </c>
      <c r="T60" s="150" t="n">
        <v>0</v>
      </c>
      <c r="U60" s="150" t="n">
        <v>0</v>
      </c>
      <c r="V60" s="150" t="n">
        <v>0</v>
      </c>
      <c r="X60" s="150"/>
      <c r="Y60" s="150" t="n">
        <v>0</v>
      </c>
      <c r="Z60" s="150" t="n">
        <f aca="false">+Input!$F$20</f>
        <v>0</v>
      </c>
      <c r="AA60" s="150"/>
      <c r="AB60" s="150"/>
      <c r="AC60" s="150"/>
      <c r="AD60" s="150"/>
      <c r="AE60" s="150"/>
      <c r="AF60" s="150"/>
      <c r="AG60" s="150"/>
      <c r="AH60" s="8"/>
      <c r="AI60" s="289"/>
      <c r="AJ60" s="290"/>
      <c r="AK60" s="282"/>
      <c r="AL60" s="283"/>
      <c r="AM60" s="14"/>
      <c r="AN60" s="277"/>
      <c r="AO60" s="132"/>
      <c r="AP60" s="132"/>
      <c r="AQ60" s="132"/>
      <c r="AR60" s="132"/>
      <c r="AS60" s="132"/>
      <c r="AT60" s="145"/>
      <c r="AU60" s="145"/>
      <c r="AV60" s="145"/>
      <c r="AW60" s="145"/>
      <c r="AX60" s="145"/>
      <c r="BB60" s="150" t="n">
        <f aca="false">+Input!$F$20</f>
        <v>0</v>
      </c>
    </row>
    <row r="61" customFormat="false" ht="12.75" hidden="false" customHeight="true" outlineLevel="0" collapsed="false">
      <c r="A61" s="276" t="s">
        <v>439</v>
      </c>
      <c r="B61" s="275" t="n">
        <f aca="false">SUM(C61:AG61)</f>
        <v>0</v>
      </c>
      <c r="C61" s="150"/>
      <c r="D61" s="150" t="n">
        <v>0</v>
      </c>
      <c r="E61" s="140" t="n">
        <v>0</v>
      </c>
      <c r="F61" s="150" t="n">
        <v>0</v>
      </c>
      <c r="G61" s="150" t="n">
        <v>0</v>
      </c>
      <c r="H61" s="150" t="n">
        <v>0</v>
      </c>
      <c r="I61" s="150"/>
      <c r="J61" s="150"/>
      <c r="K61" s="150" t="n">
        <v>0</v>
      </c>
      <c r="L61" s="150" t="n">
        <v>0</v>
      </c>
      <c r="M61" s="150" t="n">
        <v>0</v>
      </c>
      <c r="N61" s="150" t="n">
        <v>0</v>
      </c>
      <c r="O61" s="150"/>
      <c r="P61" s="150"/>
      <c r="Q61" s="150"/>
      <c r="R61" s="150" t="n">
        <v>0</v>
      </c>
      <c r="S61" s="150" t="n">
        <v>0</v>
      </c>
      <c r="T61" s="150" t="n">
        <v>0</v>
      </c>
      <c r="U61" s="150" t="n">
        <v>0</v>
      </c>
      <c r="V61" s="150" t="n">
        <v>0</v>
      </c>
      <c r="X61" s="150"/>
      <c r="Y61" s="150" t="n">
        <v>0</v>
      </c>
      <c r="Z61" s="150" t="n">
        <f aca="false">+Input!$F$21</f>
        <v>0</v>
      </c>
      <c r="AA61" s="150"/>
      <c r="AB61" s="150"/>
      <c r="AC61" s="150"/>
      <c r="AD61" s="150"/>
      <c r="AE61" s="150"/>
      <c r="AF61" s="150"/>
      <c r="AG61" s="150"/>
      <c r="AH61" s="8"/>
      <c r="AI61" s="289"/>
      <c r="AJ61" s="290"/>
      <c r="AK61" s="282"/>
      <c r="AL61" s="283"/>
      <c r="AM61" s="14"/>
      <c r="AN61" s="10"/>
      <c r="AO61" s="8"/>
      <c r="AP61" s="8"/>
      <c r="AQ61" s="8"/>
      <c r="AR61" s="8"/>
      <c r="AS61" s="8"/>
      <c r="BB61" s="150" t="n">
        <f aca="false">+Input!$F$21</f>
        <v>0</v>
      </c>
    </row>
    <row r="62" customFormat="false" ht="12.75" hidden="false" customHeight="true" outlineLevel="0" collapsed="false">
      <c r="A62" s="276" t="s">
        <v>281</v>
      </c>
      <c r="B62" s="275" t="n">
        <f aca="false">SUM(C62:AG62)</f>
        <v>0</v>
      </c>
      <c r="C62" s="150"/>
      <c r="D62" s="150" t="n">
        <v>0</v>
      </c>
      <c r="E62" s="140" t="n">
        <v>0</v>
      </c>
      <c r="F62" s="150" t="n">
        <v>0</v>
      </c>
      <c r="G62" s="150" t="n">
        <v>0</v>
      </c>
      <c r="H62" s="150" t="n">
        <v>0</v>
      </c>
      <c r="I62" s="150"/>
      <c r="J62" s="150"/>
      <c r="K62" s="150" t="n">
        <v>0</v>
      </c>
      <c r="L62" s="150" t="n">
        <v>0</v>
      </c>
      <c r="M62" s="150" t="n">
        <v>0</v>
      </c>
      <c r="N62" s="150" t="n">
        <v>0</v>
      </c>
      <c r="O62" s="150"/>
      <c r="P62" s="150"/>
      <c r="Q62" s="150"/>
      <c r="R62" s="150" t="n">
        <v>0</v>
      </c>
      <c r="S62" s="150" t="n">
        <v>0</v>
      </c>
      <c r="T62" s="150" t="n">
        <v>0</v>
      </c>
      <c r="U62" s="150" t="n">
        <v>0</v>
      </c>
      <c r="V62" s="150" t="n">
        <v>0</v>
      </c>
      <c r="X62" s="150"/>
      <c r="Y62" s="150" t="n">
        <v>0</v>
      </c>
      <c r="Z62" s="150" t="n">
        <f aca="false">+Input!$F$22+Input!$F$23</f>
        <v>0</v>
      </c>
      <c r="AA62" s="150"/>
      <c r="AB62" s="150"/>
      <c r="AC62" s="150"/>
      <c r="AD62" s="150"/>
      <c r="AE62" s="150"/>
      <c r="AF62" s="150"/>
      <c r="AG62" s="150"/>
      <c r="AH62" s="8"/>
      <c r="AI62" s="289"/>
      <c r="AJ62" s="291"/>
      <c r="AK62" s="282"/>
      <c r="AL62" s="283"/>
      <c r="AM62" s="14"/>
      <c r="AN62" s="10"/>
      <c r="AO62" s="10"/>
      <c r="AP62" s="8"/>
      <c r="AQ62" s="8"/>
      <c r="AR62" s="8"/>
      <c r="AS62" s="8"/>
      <c r="BB62" s="150" t="n">
        <f aca="false">+Input!$F$22+Input!$F$23</f>
        <v>0</v>
      </c>
    </row>
    <row r="63" customFormat="false" ht="12.75" hidden="false" customHeight="true" outlineLevel="0" collapsed="false">
      <c r="A63" s="276" t="s">
        <v>393</v>
      </c>
      <c r="B63" s="275" t="n">
        <f aca="false">SUM(C63:AG63)</f>
        <v>0</v>
      </c>
      <c r="C63" s="150"/>
      <c r="D63" s="150" t="n">
        <v>0</v>
      </c>
      <c r="E63" s="140" t="n">
        <v>0</v>
      </c>
      <c r="F63" s="150" t="n">
        <v>0</v>
      </c>
      <c r="G63" s="150" t="n">
        <v>0</v>
      </c>
      <c r="H63" s="150" t="n">
        <v>0</v>
      </c>
      <c r="I63" s="150"/>
      <c r="J63" s="150"/>
      <c r="K63" s="150" t="n">
        <v>0</v>
      </c>
      <c r="L63" s="150" t="n">
        <v>0</v>
      </c>
      <c r="M63" s="150" t="n">
        <v>0</v>
      </c>
      <c r="N63" s="150" t="n">
        <v>0</v>
      </c>
      <c r="O63" s="150"/>
      <c r="P63" s="150"/>
      <c r="Q63" s="150"/>
      <c r="R63" s="150" t="n">
        <v>0</v>
      </c>
      <c r="S63" s="150" t="n">
        <v>0</v>
      </c>
      <c r="T63" s="150" t="n">
        <v>0</v>
      </c>
      <c r="U63" s="150" t="n">
        <v>0</v>
      </c>
      <c r="V63" s="150" t="n">
        <v>0</v>
      </c>
      <c r="X63" s="150"/>
      <c r="Y63" s="150" t="n">
        <v>0</v>
      </c>
      <c r="Z63" s="150" t="n">
        <f aca="false">+Input!$F$34</f>
        <v>0</v>
      </c>
      <c r="AA63" s="150"/>
      <c r="AB63" s="150"/>
      <c r="AC63" s="150"/>
      <c r="AD63" s="150"/>
      <c r="AE63" s="150"/>
      <c r="AF63" s="150"/>
      <c r="AG63" s="150"/>
      <c r="AH63" s="8"/>
      <c r="AI63" s="289"/>
      <c r="AJ63" s="290"/>
      <c r="AK63" s="282"/>
      <c r="AL63" s="283"/>
      <c r="AM63" s="14"/>
      <c r="AN63" s="10"/>
      <c r="AO63" s="8"/>
      <c r="AP63" s="8"/>
      <c r="AQ63" s="8"/>
      <c r="AR63" s="8"/>
      <c r="AS63" s="8"/>
      <c r="BB63" s="150" t="n">
        <f aca="false">+Input!$F$34</f>
        <v>0</v>
      </c>
    </row>
    <row r="64" customFormat="false" ht="12.75" hidden="false" customHeight="true" outlineLevel="0" collapsed="false">
      <c r="A64" s="276" t="s">
        <v>440</v>
      </c>
      <c r="B64" s="275" t="n">
        <f aca="false">SUM(C64:AG64)</f>
        <v>0</v>
      </c>
      <c r="C64" s="150"/>
      <c r="D64" s="150"/>
      <c r="F64" s="150"/>
      <c r="G64" s="150"/>
      <c r="H64" s="150"/>
      <c r="I64" s="150"/>
      <c r="J64" s="150"/>
      <c r="K64" s="150"/>
      <c r="L64" s="150"/>
      <c r="M64" s="150"/>
      <c r="N64" s="150"/>
      <c r="O64" s="150"/>
      <c r="P64" s="150"/>
      <c r="Q64" s="150"/>
      <c r="R64" s="150"/>
      <c r="S64" s="150"/>
      <c r="T64" s="150"/>
      <c r="U64" s="150"/>
      <c r="V64" s="150"/>
      <c r="X64" s="150"/>
      <c r="Y64" s="150"/>
      <c r="Z64" s="150"/>
      <c r="AA64" s="150"/>
      <c r="AB64" s="150"/>
      <c r="AC64" s="150"/>
      <c r="AD64" s="150"/>
      <c r="AE64" s="150"/>
      <c r="AF64" s="150"/>
      <c r="AG64" s="150"/>
      <c r="AH64" s="8"/>
      <c r="AI64" s="289"/>
      <c r="AJ64" s="290"/>
      <c r="AK64" s="282"/>
      <c r="AL64" s="283"/>
      <c r="AM64" s="14"/>
      <c r="AN64" s="8"/>
      <c r="AO64" s="8"/>
      <c r="AP64" s="8"/>
      <c r="AQ64" s="8"/>
      <c r="AR64" s="8"/>
      <c r="AS64" s="8"/>
      <c r="BB64" s="150"/>
    </row>
    <row r="65" customFormat="false" ht="12.75" hidden="false" customHeight="true" outlineLevel="0" collapsed="false">
      <c r="A65" s="218" t="s">
        <v>441</v>
      </c>
      <c r="B65" s="275" t="n">
        <f aca="false">SUM(C65:AG65)</f>
        <v>0</v>
      </c>
      <c r="C65" s="150"/>
      <c r="D65" s="150"/>
      <c r="F65" s="150"/>
      <c r="G65" s="150"/>
      <c r="H65" s="150"/>
      <c r="I65" s="150"/>
      <c r="J65" s="150"/>
      <c r="K65" s="150"/>
      <c r="L65" s="150"/>
      <c r="M65" s="150"/>
      <c r="N65" s="150"/>
      <c r="O65" s="150"/>
      <c r="P65" s="150"/>
      <c r="Q65" s="150"/>
      <c r="R65" s="150"/>
      <c r="S65" s="150"/>
      <c r="T65" s="150"/>
      <c r="U65" s="150"/>
      <c r="V65" s="150"/>
      <c r="X65" s="150"/>
      <c r="Y65" s="150"/>
      <c r="Z65" s="150"/>
      <c r="AA65" s="150"/>
      <c r="AB65" s="150"/>
      <c r="AC65" s="150"/>
      <c r="AD65" s="150"/>
      <c r="AE65" s="150"/>
      <c r="AF65" s="150"/>
      <c r="AG65" s="150"/>
      <c r="AH65" s="8"/>
      <c r="AI65" s="292"/>
      <c r="AJ65" s="281"/>
      <c r="AK65" s="282"/>
      <c r="AL65" s="283"/>
      <c r="AM65" s="14"/>
      <c r="AN65" s="8"/>
      <c r="AO65" s="8"/>
      <c r="AP65" s="8"/>
      <c r="AQ65" s="8"/>
      <c r="AR65" s="8"/>
      <c r="AS65" s="8"/>
      <c r="BB65" s="150"/>
    </row>
    <row r="66" customFormat="false" ht="12.75" hidden="false" customHeight="true" outlineLevel="0" collapsed="false">
      <c r="A66" s="218" t="s">
        <v>442</v>
      </c>
      <c r="B66" s="275" t="n">
        <f aca="false">SUM(C66:AG66)</f>
        <v>0</v>
      </c>
      <c r="C66" s="150"/>
      <c r="D66" s="150"/>
      <c r="F66" s="150"/>
      <c r="G66" s="150"/>
      <c r="H66" s="150"/>
      <c r="I66" s="150"/>
      <c r="J66" s="150"/>
      <c r="K66" s="150"/>
      <c r="L66" s="150"/>
      <c r="M66" s="150"/>
      <c r="N66" s="150"/>
      <c r="O66" s="150"/>
      <c r="P66" s="150"/>
      <c r="Q66" s="150"/>
      <c r="R66" s="150"/>
      <c r="S66" s="150"/>
      <c r="T66" s="150"/>
      <c r="U66" s="150"/>
      <c r="V66" s="150"/>
      <c r="X66" s="150"/>
      <c r="Y66" s="150"/>
      <c r="Z66" s="150"/>
      <c r="AA66" s="150"/>
      <c r="AB66" s="150"/>
      <c r="AC66" s="150"/>
      <c r="AD66" s="150"/>
      <c r="AE66" s="150"/>
      <c r="AF66" s="150"/>
      <c r="AG66" s="150"/>
      <c r="AH66" s="8"/>
      <c r="AI66" s="293"/>
      <c r="AJ66" s="294"/>
      <c r="AK66" s="282"/>
      <c r="AL66" s="283"/>
      <c r="AM66" s="14"/>
      <c r="AN66" s="8"/>
      <c r="AO66" s="8"/>
      <c r="AP66" s="8"/>
      <c r="AQ66" s="8"/>
      <c r="AR66" s="8"/>
      <c r="AS66" s="8"/>
      <c r="BB66" s="150"/>
    </row>
    <row r="67" customFormat="false" ht="12.75" hidden="false" customHeight="true" outlineLevel="0" collapsed="false">
      <c r="A67" s="218" t="s">
        <v>443</v>
      </c>
      <c r="B67" s="275" t="n">
        <f aca="false">SUM(C67:AG67)</f>
        <v>0</v>
      </c>
      <c r="C67" s="150"/>
      <c r="D67" s="150" t="n">
        <v>0</v>
      </c>
      <c r="E67" s="140" t="n">
        <v>0</v>
      </c>
      <c r="F67" s="150" t="n">
        <v>0</v>
      </c>
      <c r="G67" s="150" t="n">
        <v>0</v>
      </c>
      <c r="H67" s="150" t="n">
        <v>0</v>
      </c>
      <c r="I67" s="150"/>
      <c r="J67" s="150"/>
      <c r="K67" s="150" t="n">
        <v>0</v>
      </c>
      <c r="L67" s="150" t="n">
        <v>0</v>
      </c>
      <c r="M67" s="150" t="n">
        <v>0</v>
      </c>
      <c r="N67" s="150" t="n">
        <v>0</v>
      </c>
      <c r="O67" s="150"/>
      <c r="P67" s="150"/>
      <c r="Q67" s="150"/>
      <c r="R67" s="150" t="n">
        <v>0</v>
      </c>
      <c r="S67" s="150" t="n">
        <v>0</v>
      </c>
      <c r="T67" s="150" t="n">
        <v>0</v>
      </c>
      <c r="U67" s="150" t="n">
        <v>0</v>
      </c>
      <c r="V67" s="150" t="n">
        <v>0</v>
      </c>
      <c r="X67" s="150"/>
      <c r="Y67" s="150" t="n">
        <v>0</v>
      </c>
      <c r="Z67" s="150" t="n">
        <f aca="false">+Input!$F$24</f>
        <v>0</v>
      </c>
      <c r="AA67" s="150"/>
      <c r="AB67" s="150"/>
      <c r="AC67" s="150"/>
      <c r="AD67" s="150"/>
      <c r="AE67" s="150"/>
      <c r="AF67" s="150"/>
      <c r="AG67" s="150"/>
      <c r="AH67" s="8"/>
      <c r="AI67" s="295"/>
      <c r="AJ67" s="294"/>
      <c r="AK67" s="282"/>
      <c r="AL67" s="283"/>
      <c r="AM67" s="14"/>
      <c r="AN67" s="8"/>
      <c r="AO67" s="8"/>
      <c r="AP67" s="8"/>
      <c r="AQ67" s="8"/>
      <c r="AR67" s="8"/>
      <c r="AS67" s="8"/>
      <c r="BB67" s="150" t="n">
        <f aca="false">+Input!$F$24</f>
        <v>0</v>
      </c>
    </row>
    <row r="68" customFormat="false" ht="12.75" hidden="false" customHeight="true" outlineLevel="0" collapsed="false">
      <c r="A68" s="218" t="s">
        <v>444</v>
      </c>
      <c r="B68" s="275" t="n">
        <f aca="false">SUM(C68:AG68)</f>
        <v>0</v>
      </c>
      <c r="C68" s="150"/>
      <c r="D68" s="150"/>
      <c r="F68" s="150"/>
      <c r="G68" s="150"/>
      <c r="H68" s="150"/>
      <c r="I68" s="150"/>
      <c r="J68" s="150"/>
      <c r="K68" s="150"/>
      <c r="L68" s="150"/>
      <c r="M68" s="150"/>
      <c r="N68" s="150"/>
      <c r="O68" s="150"/>
      <c r="P68" s="150"/>
      <c r="Q68" s="150"/>
      <c r="R68" s="150"/>
      <c r="S68" s="150"/>
      <c r="T68" s="150"/>
      <c r="U68" s="150"/>
      <c r="V68" s="150"/>
      <c r="W68" s="150"/>
      <c r="X68" s="150"/>
      <c r="Y68" s="150"/>
      <c r="Z68" s="150"/>
      <c r="AA68" s="150"/>
      <c r="AB68" s="150"/>
      <c r="AC68" s="150"/>
      <c r="AD68" s="150"/>
      <c r="AE68" s="150"/>
      <c r="AF68" s="150"/>
      <c r="AG68" s="150"/>
      <c r="AH68" s="8"/>
      <c r="AI68" s="296"/>
      <c r="AJ68" s="297"/>
      <c r="AK68" s="298"/>
      <c r="AL68" s="299"/>
      <c r="AM68" s="4"/>
      <c r="AN68" s="8"/>
      <c r="AO68" s="8"/>
      <c r="AP68" s="8"/>
      <c r="AQ68" s="8"/>
      <c r="AR68" s="8"/>
      <c r="AS68" s="8"/>
      <c r="BB68" s="150"/>
    </row>
    <row r="69" customFormat="false" ht="12.75" hidden="false" customHeight="true" outlineLevel="0" collapsed="false">
      <c r="A69" s="276" t="s">
        <v>445</v>
      </c>
      <c r="B69" s="275" t="n">
        <f aca="false">SUM(C69:AG69)</f>
        <v>0</v>
      </c>
      <c r="C69" s="150"/>
      <c r="D69" s="150"/>
      <c r="F69" s="150"/>
      <c r="G69" s="150"/>
      <c r="H69" s="150"/>
      <c r="I69" s="150"/>
      <c r="J69" s="150"/>
      <c r="K69" s="150"/>
      <c r="L69" s="150"/>
      <c r="M69" s="150"/>
      <c r="N69" s="150"/>
      <c r="O69" s="150"/>
      <c r="P69" s="150"/>
      <c r="Q69" s="150"/>
      <c r="R69" s="150"/>
      <c r="S69" s="150"/>
      <c r="T69" s="150"/>
      <c r="U69" s="150"/>
      <c r="V69" s="150"/>
      <c r="W69" s="150"/>
      <c r="X69" s="150"/>
      <c r="Y69" s="150"/>
      <c r="Z69" s="150"/>
      <c r="AA69" s="150"/>
      <c r="AB69" s="150"/>
      <c r="AC69" s="150"/>
      <c r="AD69" s="150"/>
      <c r="AE69" s="150"/>
      <c r="AF69" s="150"/>
      <c r="AG69" s="150"/>
      <c r="AH69" s="8"/>
      <c r="AI69" s="296"/>
      <c r="AJ69" s="297"/>
      <c r="AK69" s="298"/>
      <c r="AL69" s="299"/>
      <c r="AM69" s="4"/>
      <c r="AN69" s="8"/>
      <c r="AO69" s="8"/>
      <c r="AP69" s="8"/>
      <c r="AQ69" s="8"/>
      <c r="AR69" s="8"/>
      <c r="AS69" s="8"/>
      <c r="BB69" s="150"/>
    </row>
    <row r="70" customFormat="false" ht="12.75" hidden="false" customHeight="true" outlineLevel="0" collapsed="false">
      <c r="A70" s="218" t="s">
        <v>446</v>
      </c>
      <c r="B70" s="275" t="n">
        <f aca="false">SUM(C70:AG70)</f>
        <v>0</v>
      </c>
      <c r="C70" s="150"/>
      <c r="D70" s="150"/>
      <c r="F70" s="150"/>
      <c r="G70" s="150"/>
      <c r="H70" s="150"/>
      <c r="I70" s="150"/>
      <c r="J70" s="150"/>
      <c r="K70" s="150"/>
      <c r="L70" s="150"/>
      <c r="M70" s="150"/>
      <c r="N70" s="150"/>
      <c r="O70" s="150"/>
      <c r="P70" s="150"/>
      <c r="Q70" s="150"/>
      <c r="R70" s="150"/>
      <c r="S70" s="150"/>
      <c r="T70" s="150"/>
      <c r="U70" s="150"/>
      <c r="V70" s="150"/>
      <c r="W70" s="150"/>
      <c r="X70" s="150"/>
      <c r="Y70" s="150"/>
      <c r="Z70" s="150"/>
      <c r="AA70" s="150"/>
      <c r="AB70" s="150"/>
      <c r="AC70" s="150"/>
      <c r="AD70" s="150"/>
      <c r="AE70" s="150"/>
      <c r="AF70" s="150"/>
      <c r="AG70" s="150"/>
      <c r="AH70" s="8"/>
      <c r="AI70" s="296"/>
      <c r="AJ70" s="297"/>
      <c r="AK70" s="298"/>
      <c r="AL70" s="299"/>
      <c r="AM70" s="4"/>
      <c r="AN70" s="8"/>
      <c r="AO70" s="8"/>
      <c r="AP70" s="8"/>
      <c r="AQ70" s="8"/>
      <c r="AR70" s="8"/>
      <c r="AS70" s="8"/>
      <c r="BB70" s="150"/>
    </row>
    <row r="71" customFormat="false" ht="12.75" hidden="false" customHeight="true" outlineLevel="0" collapsed="false">
      <c r="A71" s="218" t="s">
        <v>447</v>
      </c>
      <c r="B71" s="275" t="s">
        <v>448</v>
      </c>
      <c r="C71" s="150"/>
      <c r="AH71" s="8"/>
      <c r="AI71" s="296"/>
      <c r="AJ71" s="297"/>
      <c r="AK71" s="298"/>
      <c r="AL71" s="299"/>
      <c r="AM71" s="4"/>
    </row>
    <row r="72" customFormat="false" ht="12.75" hidden="false" customHeight="true" outlineLevel="0" collapsed="false">
      <c r="A72" s="218"/>
      <c r="B72" s="300" t="s">
        <v>449</v>
      </c>
      <c r="C72" s="9"/>
      <c r="AH72" s="8"/>
      <c r="AI72" s="296"/>
      <c r="AJ72" s="297"/>
      <c r="AK72" s="298"/>
      <c r="AL72" s="299"/>
      <c r="AM72" s="4"/>
    </row>
    <row r="73" customFormat="false" ht="12.75" hidden="false" customHeight="true" outlineLevel="0" collapsed="false">
      <c r="A73" s="218" t="s">
        <v>450</v>
      </c>
      <c r="B73" s="275" t="n">
        <f aca="false">E22</f>
        <v>0</v>
      </c>
      <c r="C73" s="150"/>
      <c r="AH73" s="8"/>
      <c r="AI73" s="296"/>
      <c r="AJ73" s="297"/>
      <c r="AK73" s="298"/>
      <c r="AL73" s="299"/>
      <c r="AM73" s="4"/>
    </row>
    <row r="74" customFormat="false" ht="12.75" hidden="false" customHeight="true" outlineLevel="0" collapsed="false">
      <c r="A74" s="218" t="s">
        <v>451</v>
      </c>
      <c r="B74" s="275" t="n">
        <f aca="false">SUM(C74:AG74)</f>
        <v>0</v>
      </c>
      <c r="C74" s="150"/>
      <c r="D74" s="150"/>
      <c r="E74" s="150"/>
      <c r="F74" s="150"/>
      <c r="G74" s="150"/>
      <c r="H74" s="150"/>
      <c r="I74" s="150"/>
      <c r="J74" s="150"/>
      <c r="K74" s="150"/>
      <c r="L74" s="150"/>
      <c r="M74" s="0"/>
      <c r="N74" s="150"/>
      <c r="O74" s="150"/>
      <c r="P74" s="150"/>
      <c r="Q74" s="150"/>
      <c r="R74" s="150"/>
      <c r="S74" s="150"/>
      <c r="T74" s="150"/>
      <c r="U74" s="150"/>
      <c r="V74" s="150"/>
      <c r="W74" s="150"/>
      <c r="X74" s="150"/>
      <c r="Y74" s="150"/>
      <c r="Z74" s="150"/>
      <c r="AA74" s="150"/>
      <c r="AB74" s="150"/>
      <c r="AC74" s="150"/>
      <c r="AD74" s="150"/>
      <c r="AE74" s="150"/>
      <c r="AF74" s="150"/>
      <c r="AG74" s="301"/>
      <c r="AH74" s="8"/>
      <c r="AJ74" s="8"/>
      <c r="AK74" s="8"/>
      <c r="AL74" s="132"/>
      <c r="AM74" s="9"/>
    </row>
    <row r="75" customFormat="false" ht="12.75" hidden="false" customHeight="true" outlineLevel="0" collapsed="false">
      <c r="A75" s="218"/>
      <c r="B75" s="302"/>
      <c r="C75" s="9"/>
      <c r="D75" s="9"/>
      <c r="E75" s="9"/>
      <c r="F75" s="9"/>
      <c r="G75" s="9"/>
      <c r="H75" s="9"/>
      <c r="I75" s="9"/>
      <c r="J75" s="9"/>
      <c r="K75" s="9"/>
      <c r="L75" s="9"/>
      <c r="M75" s="9"/>
      <c r="N75" s="9"/>
      <c r="O75" s="9"/>
      <c r="P75" s="9"/>
      <c r="Q75" s="9"/>
      <c r="R75" s="9"/>
      <c r="S75" s="9"/>
      <c r="T75" s="9"/>
      <c r="U75" s="9"/>
      <c r="V75" s="9"/>
      <c r="W75" s="9"/>
      <c r="X75" s="9"/>
      <c r="Y75" s="9"/>
      <c r="Z75" s="9"/>
      <c r="AA75" s="9"/>
      <c r="AB75" s="9"/>
      <c r="AC75" s="9"/>
      <c r="AD75" s="9"/>
      <c r="AE75" s="9"/>
      <c r="AF75" s="9"/>
      <c r="AG75" s="303"/>
      <c r="AH75" s="8"/>
      <c r="AJ75" s="8"/>
      <c r="AK75" s="8"/>
      <c r="AL75" s="132"/>
      <c r="AM75" s="9"/>
    </row>
    <row r="76" customFormat="false" ht="12.75" hidden="false" customHeight="true" outlineLevel="0" collapsed="false">
      <c r="A76" s="304" t="s">
        <v>452</v>
      </c>
      <c r="B76" s="305" t="n">
        <f aca="false">SUM(B47:B71)-B61-B68-B69-B58-B59</f>
        <v>0</v>
      </c>
      <c r="C76" s="306"/>
      <c r="D76" s="306"/>
      <c r="E76" s="306"/>
      <c r="F76" s="306"/>
      <c r="G76" s="306"/>
      <c r="H76" s="306"/>
      <c r="I76" s="306"/>
      <c r="J76" s="306"/>
      <c r="K76" s="306"/>
      <c r="L76" s="306"/>
      <c r="M76" s="306"/>
      <c r="N76" s="306"/>
      <c r="O76" s="306"/>
      <c r="P76" s="306"/>
      <c r="Q76" s="306"/>
      <c r="R76" s="306"/>
      <c r="S76" s="306"/>
      <c r="T76" s="306"/>
      <c r="U76" s="306"/>
      <c r="V76" s="306"/>
      <c r="W76" s="306"/>
      <c r="X76" s="306"/>
      <c r="Y76" s="306"/>
      <c r="Z76" s="306"/>
      <c r="AA76" s="306"/>
      <c r="AB76" s="306"/>
      <c r="AC76" s="306"/>
      <c r="AD76" s="306"/>
      <c r="AE76" s="306"/>
      <c r="AF76" s="306"/>
      <c r="AG76" s="307"/>
      <c r="AH76" s="8"/>
      <c r="AJ76" s="8"/>
      <c r="AK76" s="8"/>
      <c r="AL76" s="132"/>
      <c r="AM76" s="9"/>
    </row>
    <row r="77" customFormat="false" ht="12.75" hidden="false" customHeight="true" outlineLevel="0" collapsed="false">
      <c r="A77" s="8"/>
      <c r="B77" s="8"/>
      <c r="C77" s="8"/>
      <c r="D77" s="8"/>
      <c r="E77" s="8"/>
      <c r="F77" s="8"/>
      <c r="G77" s="8"/>
      <c r="H77" s="8"/>
      <c r="I77" s="8"/>
      <c r="J77" s="8"/>
      <c r="K77" s="8"/>
      <c r="L77" s="8"/>
      <c r="M77" s="8"/>
      <c r="N77" s="8"/>
      <c r="O77" s="8"/>
      <c r="P77" s="8"/>
      <c r="Q77" s="8"/>
      <c r="R77" s="8"/>
      <c r="S77" s="8"/>
      <c r="T77" s="8"/>
      <c r="U77" s="8"/>
      <c r="V77" s="8"/>
      <c r="W77" s="8"/>
      <c r="X77" s="8"/>
      <c r="Y77" s="8"/>
      <c r="Z77" s="8"/>
      <c r="AA77" s="8"/>
      <c r="AB77" s="8"/>
      <c r="AC77" s="8"/>
      <c r="AD77" s="8"/>
      <c r="AE77" s="8"/>
      <c r="AF77" s="8"/>
      <c r="AG77" s="8"/>
      <c r="AH77" s="8"/>
      <c r="AJ77" s="8"/>
      <c r="AK77" s="8"/>
      <c r="AL77" s="132"/>
      <c r="AM77" s="9"/>
    </row>
    <row r="78" customFormat="false" ht="12.75" hidden="false" customHeight="true" outlineLevel="0" collapsed="false">
      <c r="A78" s="87"/>
      <c r="B78" s="308"/>
      <c r="AH78" s="87"/>
      <c r="AJ78" s="8"/>
      <c r="AK78" s="8"/>
      <c r="AL78" s="132"/>
      <c r="AM78" s="9"/>
    </row>
    <row r="79" customFormat="false" ht="12.75" hidden="false" customHeight="true" outlineLevel="0" collapsed="false">
      <c r="A79" s="252" t="s">
        <v>453</v>
      </c>
      <c r="B79" s="252"/>
      <c r="AH79" s="87"/>
      <c r="AJ79" s="8"/>
      <c r="AK79" s="8"/>
      <c r="AL79" s="132"/>
      <c r="AM79" s="9"/>
    </row>
    <row r="80" customFormat="false" ht="12.75" hidden="false" customHeight="true" outlineLevel="0" collapsed="false">
      <c r="A80" s="87"/>
      <c r="B80" s="308"/>
      <c r="AH80" s="87"/>
      <c r="AJ80" s="8"/>
      <c r="AK80" s="8"/>
      <c r="AL80" s="132"/>
      <c r="AM80" s="9"/>
    </row>
    <row r="81" customFormat="false" ht="12.75" hidden="false" customHeight="true" outlineLevel="0" collapsed="false">
      <c r="A81" s="255"/>
      <c r="B81" s="256" t="s">
        <v>414</v>
      </c>
      <c r="C81" s="257" t="n">
        <f aca="false">SUM(C85:C101)</f>
        <v>0</v>
      </c>
      <c r="D81" s="257" t="n">
        <f aca="false">SUM(D85:D101)</f>
        <v>0</v>
      </c>
      <c r="E81" s="257" t="n">
        <f aca="false">SUM(E85:E101)</f>
        <v>0</v>
      </c>
      <c r="F81" s="257" t="n">
        <f aca="false">SUM(F85:F101)</f>
        <v>0</v>
      </c>
      <c r="G81" s="257" t="n">
        <f aca="false">SUM(G85:G101)</f>
        <v>0</v>
      </c>
      <c r="H81" s="257" t="n">
        <f aca="false">SUM(H85:H101)</f>
        <v>0</v>
      </c>
      <c r="I81" s="257" t="n">
        <f aca="false">SUM(I85:I101)</f>
        <v>0</v>
      </c>
      <c r="J81" s="257" t="n">
        <f aca="false">SUM(J85:J101)</f>
        <v>0</v>
      </c>
      <c r="K81" s="257" t="n">
        <f aca="false">SUM(K85:K101)</f>
        <v>0</v>
      </c>
      <c r="L81" s="257" t="n">
        <f aca="false">SUM(L85:L101)</f>
        <v>0</v>
      </c>
      <c r="M81" s="257" t="n">
        <f aca="false">SUM(M85:M101)</f>
        <v>0</v>
      </c>
      <c r="N81" s="257" t="n">
        <f aca="false">SUM(N85:N101)</f>
        <v>0</v>
      </c>
      <c r="O81" s="257" t="n">
        <f aca="false">SUM(O85:O101)</f>
        <v>0</v>
      </c>
      <c r="P81" s="257" t="n">
        <f aca="false">SUM(P85:P101)</f>
        <v>0</v>
      </c>
      <c r="Q81" s="257" t="n">
        <f aca="false">SUM(Q85:Q101)</f>
        <v>0</v>
      </c>
      <c r="R81" s="257" t="n">
        <f aca="false">SUM(R85:R101)</f>
        <v>0</v>
      </c>
      <c r="S81" s="257" t="n">
        <f aca="false">SUM(S85:S101)</f>
        <v>0</v>
      </c>
      <c r="T81" s="257" t="n">
        <f aca="false">SUM(T85:T101)</f>
        <v>0</v>
      </c>
      <c r="U81" s="257" t="n">
        <f aca="false">SUM(U85:U101)</f>
        <v>0</v>
      </c>
      <c r="V81" s="257" t="n">
        <f aca="false">SUM(V85:V101)</f>
        <v>0</v>
      </c>
      <c r="W81" s="257" t="n">
        <f aca="false">SUM(W85:W101)</f>
        <v>0</v>
      </c>
      <c r="X81" s="257" t="n">
        <f aca="false">SUM(X85:X101)</f>
        <v>0</v>
      </c>
      <c r="Y81" s="257" t="n">
        <f aca="false">SUM(Y85:Y101)</f>
        <v>0</v>
      </c>
      <c r="Z81" s="257" t="n">
        <f aca="false">SUM(Z85:Z101)</f>
        <v>0</v>
      </c>
      <c r="AA81" s="257" t="n">
        <f aca="false">SUM(AA85:AA101)</f>
        <v>0</v>
      </c>
      <c r="AB81" s="257" t="n">
        <f aca="false">SUM(AB85:AB101)</f>
        <v>0</v>
      </c>
      <c r="AC81" s="257" t="n">
        <f aca="false">SUM(AC85:AC101)</f>
        <v>0</v>
      </c>
      <c r="AD81" s="257" t="n">
        <f aca="false">SUM(AD85:AD101)</f>
        <v>0</v>
      </c>
      <c r="AE81" s="257" t="n">
        <f aca="false">SUM(AE85:AE101)</f>
        <v>0</v>
      </c>
      <c r="AF81" s="257" t="n">
        <f aca="false">SUM(AF85:AF101)</f>
        <v>0</v>
      </c>
      <c r="AG81" s="257" t="n">
        <f aca="false">SUM(AG85:AG101)</f>
        <v>0</v>
      </c>
      <c r="AH81" s="8"/>
      <c r="AJ81" s="87"/>
      <c r="AK81" s="150"/>
      <c r="AL81" s="132"/>
      <c r="AM81" s="9"/>
      <c r="AN81" s="8"/>
      <c r="AO81" s="8"/>
      <c r="AP81" s="8"/>
      <c r="AQ81" s="8"/>
      <c r="AR81" s="8"/>
      <c r="AS81" s="8"/>
    </row>
    <row r="82" customFormat="false" ht="12.75" hidden="false" customHeight="true" outlineLevel="0" collapsed="false">
      <c r="A82" s="260" t="s">
        <v>322</v>
      </c>
      <c r="B82" s="261" t="n">
        <f aca="false">B44</f>
        <v>36982</v>
      </c>
      <c r="C82" s="262" t="n">
        <f aca="false">C44</f>
        <v>36982</v>
      </c>
      <c r="D82" s="262" t="n">
        <f aca="false">D44</f>
        <v>36983</v>
      </c>
      <c r="E82" s="262" t="n">
        <f aca="false">E44</f>
        <v>36984</v>
      </c>
      <c r="F82" s="262" t="n">
        <f aca="false">F44</f>
        <v>36985</v>
      </c>
      <c r="G82" s="262" t="n">
        <f aca="false">G44</f>
        <v>36986</v>
      </c>
      <c r="H82" s="262" t="n">
        <f aca="false">H44</f>
        <v>36987</v>
      </c>
      <c r="I82" s="262" t="n">
        <f aca="false">I44</f>
        <v>36988</v>
      </c>
      <c r="J82" s="262" t="n">
        <f aca="false">J44</f>
        <v>36989</v>
      </c>
      <c r="K82" s="262" t="n">
        <f aca="false">K44</f>
        <v>36990</v>
      </c>
      <c r="L82" s="262" t="n">
        <f aca="false">L44</f>
        <v>36991</v>
      </c>
      <c r="M82" s="262" t="n">
        <f aca="false">M44</f>
        <v>36992</v>
      </c>
      <c r="N82" s="262" t="n">
        <f aca="false">N44</f>
        <v>36993</v>
      </c>
      <c r="O82" s="262" t="n">
        <f aca="false">O44</f>
        <v>36994</v>
      </c>
      <c r="P82" s="262" t="n">
        <f aca="false">P44</f>
        <v>36995</v>
      </c>
      <c r="Q82" s="262" t="n">
        <f aca="false">Q44</f>
        <v>36996</v>
      </c>
      <c r="R82" s="262" t="n">
        <f aca="false">R44</f>
        <v>36997</v>
      </c>
      <c r="S82" s="262" t="n">
        <f aca="false">S44</f>
        <v>36998</v>
      </c>
      <c r="T82" s="262" t="n">
        <f aca="false">T44</f>
        <v>36999</v>
      </c>
      <c r="U82" s="262" t="n">
        <f aca="false">U44</f>
        <v>37000</v>
      </c>
      <c r="V82" s="262" t="n">
        <f aca="false">V44</f>
        <v>37001</v>
      </c>
      <c r="W82" s="262" t="n">
        <f aca="false">W44</f>
        <v>37002</v>
      </c>
      <c r="X82" s="262" t="n">
        <f aca="false">X44</f>
        <v>37003</v>
      </c>
      <c r="Y82" s="262" t="n">
        <f aca="false">Y44</f>
        <v>37004</v>
      </c>
      <c r="Z82" s="262" t="n">
        <f aca="false">Z44</f>
        <v>37005</v>
      </c>
      <c r="AA82" s="262" t="n">
        <f aca="false">AA44</f>
        <v>37006</v>
      </c>
      <c r="AB82" s="262" t="n">
        <f aca="false">AB44</f>
        <v>37007</v>
      </c>
      <c r="AC82" s="262" t="n">
        <f aca="false">AC44</f>
        <v>37008</v>
      </c>
      <c r="AD82" s="262" t="n">
        <f aca="false">AD44</f>
        <v>37009</v>
      </c>
      <c r="AE82" s="262" t="n">
        <f aca="false">AE44</f>
        <v>37010</v>
      </c>
      <c r="AF82" s="262" t="n">
        <f aca="false">AF44</f>
        <v>37011</v>
      </c>
      <c r="AG82" s="262" t="n">
        <f aca="false">AG44</f>
        <v>37012</v>
      </c>
      <c r="AH82" s="263"/>
      <c r="AJ82" s="87"/>
      <c r="AK82" s="150"/>
      <c r="AL82" s="132"/>
      <c r="AM82" s="9"/>
      <c r="AN82" s="263"/>
      <c r="AO82" s="263"/>
      <c r="AP82" s="263"/>
      <c r="AQ82" s="263"/>
      <c r="AR82" s="263"/>
      <c r="AS82" s="263"/>
      <c r="AT82" s="263"/>
      <c r="AU82" s="263"/>
      <c r="AV82" s="263"/>
      <c r="AW82" s="263"/>
      <c r="AX82" s="263"/>
      <c r="AY82" s="263"/>
      <c r="AZ82" s="263"/>
      <c r="BA82" s="263"/>
      <c r="BB82" s="263"/>
      <c r="BC82" s="263"/>
      <c r="BD82" s="263"/>
      <c r="BE82" s="263"/>
      <c r="BF82" s="263"/>
      <c r="BG82" s="263"/>
      <c r="BH82" s="263"/>
      <c r="BI82" s="263"/>
      <c r="BJ82" s="263"/>
      <c r="BK82" s="263"/>
      <c r="BL82" s="263"/>
      <c r="BM82" s="263"/>
      <c r="BN82" s="263"/>
      <c r="BO82" s="263"/>
      <c r="BP82" s="263"/>
      <c r="BQ82" s="263"/>
      <c r="BR82" s="263"/>
      <c r="BS82" s="263"/>
      <c r="BT82" s="263"/>
      <c r="BU82" s="263"/>
      <c r="BV82" s="263"/>
      <c r="BW82" s="263"/>
      <c r="BX82" s="263"/>
      <c r="BY82" s="263"/>
      <c r="BZ82" s="263"/>
      <c r="CA82" s="263"/>
      <c r="CB82" s="263"/>
      <c r="CC82" s="263"/>
      <c r="CD82" s="263"/>
      <c r="CE82" s="263"/>
      <c r="CF82" s="263"/>
      <c r="CG82" s="263"/>
      <c r="CH82" s="263"/>
      <c r="CI82" s="263"/>
      <c r="CJ82" s="263"/>
      <c r="CK82" s="263"/>
      <c r="CL82" s="263"/>
      <c r="CM82" s="263"/>
      <c r="CN82" s="263"/>
      <c r="CO82" s="263"/>
      <c r="CP82" s="263"/>
      <c r="CQ82" s="263"/>
      <c r="CR82" s="263"/>
      <c r="CS82" s="263"/>
      <c r="CT82" s="263"/>
      <c r="CU82" s="263"/>
      <c r="CV82" s="263"/>
      <c r="CW82" s="263"/>
      <c r="CX82" s="263"/>
      <c r="CY82" s="263"/>
      <c r="CZ82" s="263"/>
      <c r="DA82" s="263"/>
      <c r="DB82" s="263"/>
      <c r="DC82" s="263"/>
      <c r="DD82" s="263"/>
      <c r="DE82" s="263"/>
      <c r="DF82" s="263"/>
      <c r="DG82" s="263"/>
      <c r="DH82" s="263"/>
      <c r="DI82" s="263"/>
      <c r="DJ82" s="263"/>
      <c r="DK82" s="263"/>
      <c r="DL82" s="263"/>
      <c r="DM82" s="263"/>
      <c r="DN82" s="263"/>
      <c r="DO82" s="263"/>
      <c r="DP82" s="263"/>
      <c r="DQ82" s="263"/>
      <c r="DR82" s="263"/>
      <c r="DS82" s="263"/>
      <c r="DT82" s="263"/>
      <c r="DU82" s="263"/>
      <c r="DV82" s="263"/>
      <c r="DW82" s="263"/>
      <c r="DX82" s="263"/>
      <c r="DY82" s="263"/>
      <c r="DZ82" s="263"/>
      <c r="EA82" s="263"/>
      <c r="EB82" s="263"/>
      <c r="EC82" s="263"/>
      <c r="ED82" s="263"/>
      <c r="EE82" s="263"/>
      <c r="EF82" s="263"/>
      <c r="EG82" s="263"/>
      <c r="EH82" s="263"/>
      <c r="EI82" s="263"/>
      <c r="EJ82" s="263"/>
      <c r="EK82" s="263"/>
      <c r="EL82" s="263"/>
      <c r="EM82" s="263"/>
      <c r="EN82" s="263"/>
      <c r="EO82" s="263"/>
      <c r="EP82" s="263"/>
      <c r="EQ82" s="263"/>
      <c r="ER82" s="263"/>
      <c r="ES82" s="263"/>
      <c r="ET82" s="263"/>
      <c r="EU82" s="263"/>
      <c r="EV82" s="263"/>
      <c r="EW82" s="263"/>
      <c r="EX82" s="263"/>
      <c r="EY82" s="263"/>
      <c r="EZ82" s="263"/>
      <c r="FA82" s="263"/>
      <c r="FB82" s="263"/>
      <c r="FC82" s="263"/>
      <c r="FD82" s="263"/>
      <c r="FE82" s="263"/>
      <c r="FF82" s="263"/>
      <c r="FG82" s="263"/>
      <c r="FH82" s="263"/>
      <c r="FI82" s="263"/>
      <c r="FJ82" s="263"/>
      <c r="FK82" s="263"/>
      <c r="FL82" s="263"/>
      <c r="FM82" s="263"/>
      <c r="FN82" s="263"/>
      <c r="FO82" s="263"/>
      <c r="FP82" s="263"/>
      <c r="FQ82" s="263"/>
      <c r="FR82" s="263"/>
      <c r="FS82" s="263"/>
      <c r="FT82" s="263"/>
      <c r="FU82" s="263"/>
      <c r="FV82" s="263"/>
      <c r="FW82" s="263"/>
      <c r="FX82" s="263"/>
      <c r="FY82" s="263"/>
      <c r="FZ82" s="263"/>
      <c r="GA82" s="263"/>
      <c r="GB82" s="263"/>
      <c r="GC82" s="263"/>
      <c r="GD82" s="263"/>
      <c r="GE82" s="263"/>
      <c r="GF82" s="263"/>
      <c r="GG82" s="263"/>
      <c r="GH82" s="263"/>
      <c r="GI82" s="263"/>
      <c r="GJ82" s="263"/>
      <c r="GK82" s="263"/>
      <c r="GL82" s="263"/>
      <c r="GM82" s="263"/>
      <c r="GN82" s="263"/>
      <c r="GO82" s="263"/>
      <c r="GP82" s="263"/>
      <c r="GQ82" s="263"/>
      <c r="GR82" s="263"/>
      <c r="GS82" s="263"/>
      <c r="GT82" s="263"/>
      <c r="GU82" s="263"/>
      <c r="GV82" s="263"/>
      <c r="GW82" s="263"/>
      <c r="GX82" s="263"/>
      <c r="GY82" s="263"/>
      <c r="GZ82" s="263"/>
      <c r="HA82" s="263"/>
      <c r="HB82" s="263"/>
      <c r="HC82" s="263"/>
      <c r="HD82" s="263"/>
      <c r="HE82" s="263"/>
      <c r="HF82" s="263"/>
      <c r="HG82" s="263"/>
      <c r="HH82" s="263"/>
      <c r="HI82" s="263"/>
      <c r="HJ82" s="263"/>
      <c r="HK82" s="263"/>
      <c r="HL82" s="263"/>
      <c r="HM82" s="263"/>
      <c r="HN82" s="263"/>
      <c r="HO82" s="263"/>
      <c r="HP82" s="263"/>
      <c r="HQ82" s="263"/>
      <c r="HR82" s="263"/>
      <c r="HS82" s="263"/>
      <c r="HT82" s="263"/>
      <c r="HU82" s="263"/>
      <c r="HV82" s="263"/>
      <c r="HW82" s="263"/>
      <c r="HX82" s="263"/>
      <c r="HY82" s="263"/>
      <c r="HZ82" s="263"/>
      <c r="IA82" s="263"/>
      <c r="IB82" s="263"/>
      <c r="IC82" s="263"/>
      <c r="ID82" s="263"/>
      <c r="IE82" s="263"/>
      <c r="IF82" s="263"/>
      <c r="IG82" s="263"/>
      <c r="IH82" s="263"/>
      <c r="II82" s="263"/>
      <c r="IJ82" s="263"/>
      <c r="IK82" s="263"/>
      <c r="IL82" s="263"/>
      <c r="IM82" s="263"/>
      <c r="IN82" s="263"/>
      <c r="IO82" s="263"/>
      <c r="IP82" s="263"/>
      <c r="IQ82" s="263"/>
      <c r="IR82" s="263"/>
      <c r="IS82" s="263"/>
      <c r="IT82" s="263"/>
      <c r="IU82" s="263"/>
      <c r="IV82" s="263"/>
      <c r="IW82" s="263"/>
    </row>
    <row r="83" customFormat="false" ht="12.75" hidden="false" customHeight="true" outlineLevel="0" collapsed="false">
      <c r="A83" s="267"/>
      <c r="B83" s="267"/>
      <c r="C83" s="268" t="str">
        <f aca="false">C45</f>
        <v>S</v>
      </c>
      <c r="D83" s="268" t="str">
        <f aca="false">D45</f>
        <v>M</v>
      </c>
      <c r="E83" s="268" t="str">
        <f aca="false">E45</f>
        <v>T</v>
      </c>
      <c r="F83" s="268" t="str">
        <f aca="false">F45</f>
        <v>W</v>
      </c>
      <c r="G83" s="268" t="str">
        <f aca="false">G45</f>
        <v>R</v>
      </c>
      <c r="H83" s="268" t="str">
        <f aca="false">H45</f>
        <v>F</v>
      </c>
      <c r="I83" s="268" t="str">
        <f aca="false">I45</f>
        <v>S</v>
      </c>
      <c r="J83" s="268" t="str">
        <f aca="false">J45</f>
        <v>S</v>
      </c>
      <c r="K83" s="268" t="str">
        <f aca="false">K45</f>
        <v>M</v>
      </c>
      <c r="L83" s="268" t="str">
        <f aca="false">L45</f>
        <v>T</v>
      </c>
      <c r="M83" s="268" t="str">
        <f aca="false">M45</f>
        <v>W</v>
      </c>
      <c r="N83" s="268" t="str">
        <f aca="false">N45</f>
        <v>R</v>
      </c>
      <c r="O83" s="268" t="str">
        <f aca="false">O45</f>
        <v>F</v>
      </c>
      <c r="P83" s="268" t="str">
        <f aca="false">P45</f>
        <v>S</v>
      </c>
      <c r="Q83" s="268" t="str">
        <f aca="false">Q45</f>
        <v>S</v>
      </c>
      <c r="R83" s="268" t="str">
        <f aca="false">R45</f>
        <v>M</v>
      </c>
      <c r="S83" s="268" t="str">
        <f aca="false">S45</f>
        <v>T</v>
      </c>
      <c r="T83" s="268" t="str">
        <f aca="false">T45</f>
        <v>W</v>
      </c>
      <c r="U83" s="268" t="str">
        <f aca="false">U45</f>
        <v>R</v>
      </c>
      <c r="V83" s="268" t="str">
        <f aca="false">V45</f>
        <v>F</v>
      </c>
      <c r="W83" s="268" t="str">
        <f aca="false">W45</f>
        <v>S</v>
      </c>
      <c r="X83" s="268" t="str">
        <f aca="false">X45</f>
        <v>S</v>
      </c>
      <c r="Y83" s="268" t="str">
        <f aca="false">Y45</f>
        <v>M</v>
      </c>
      <c r="Z83" s="268" t="str">
        <f aca="false">Z45</f>
        <v>T</v>
      </c>
      <c r="AA83" s="268" t="str">
        <f aca="false">AA45</f>
        <v>W</v>
      </c>
      <c r="AB83" s="268" t="str">
        <f aca="false">AB45</f>
        <v>R</v>
      </c>
      <c r="AC83" s="268" t="str">
        <f aca="false">AC45</f>
        <v>F</v>
      </c>
      <c r="AD83" s="268" t="str">
        <f aca="false">AD45</f>
        <v>S</v>
      </c>
      <c r="AE83" s="268" t="str">
        <f aca="false">AE45</f>
        <v>S</v>
      </c>
      <c r="AF83" s="268" t="str">
        <f aca="false">AF45</f>
        <v>M</v>
      </c>
      <c r="AG83" s="268" t="str">
        <f aca="false">AG45</f>
        <v>T</v>
      </c>
      <c r="AH83" s="8"/>
      <c r="AJ83" s="87"/>
      <c r="AK83" s="150"/>
      <c r="AL83" s="132"/>
      <c r="AM83" s="9"/>
      <c r="AN83" s="8"/>
      <c r="AO83" s="8"/>
      <c r="AP83" s="8"/>
      <c r="AQ83" s="8"/>
      <c r="AR83" s="8"/>
      <c r="AS83" s="8"/>
    </row>
    <row r="84" customFormat="false" ht="12.75" hidden="false" customHeight="true" outlineLevel="0" collapsed="false">
      <c r="A84" s="271"/>
      <c r="B84" s="272" t="s">
        <v>420</v>
      </c>
      <c r="C84" s="273"/>
      <c r="D84" s="273"/>
      <c r="E84" s="273"/>
      <c r="F84" s="273"/>
      <c r="G84" s="273"/>
      <c r="H84" s="273"/>
      <c r="I84" s="273"/>
      <c r="J84" s="273"/>
      <c r="K84" s="273"/>
      <c r="L84" s="273"/>
      <c r="M84" s="273"/>
      <c r="N84" s="273"/>
      <c r="O84" s="273"/>
      <c r="P84" s="273"/>
      <c r="Q84" s="273"/>
      <c r="R84" s="273"/>
      <c r="S84" s="273"/>
      <c r="T84" s="273"/>
      <c r="U84" s="273"/>
      <c r="V84" s="273"/>
      <c r="W84" s="273"/>
      <c r="X84" s="273"/>
      <c r="Y84" s="273"/>
      <c r="Z84" s="273"/>
      <c r="AA84" s="273"/>
      <c r="AB84" s="273"/>
      <c r="AC84" s="273"/>
      <c r="AD84" s="273"/>
      <c r="AE84" s="273"/>
      <c r="AF84" s="273"/>
      <c r="AG84" s="274"/>
      <c r="AH84" s="87"/>
      <c r="AI84" s="309"/>
      <c r="AJ84" s="310"/>
      <c r="AK84" s="8"/>
      <c r="AL84" s="22"/>
    </row>
    <row r="85" customFormat="false" ht="12.75" hidden="false" customHeight="true" outlineLevel="0" collapsed="false">
      <c r="A85" s="218" t="s">
        <v>454</v>
      </c>
      <c r="B85" s="275" t="n">
        <f aca="false">SUM(C85:AG85)</f>
        <v>0</v>
      </c>
      <c r="C85" s="150"/>
      <c r="D85" s="150"/>
      <c r="E85" s="150"/>
      <c r="F85" s="150"/>
      <c r="G85" s="150"/>
      <c r="H85" s="150"/>
      <c r="I85" s="150"/>
      <c r="J85" s="150"/>
      <c r="K85" s="150"/>
      <c r="L85" s="150"/>
      <c r="M85" s="150"/>
      <c r="N85" s="150"/>
      <c r="O85" s="150"/>
      <c r="P85" s="150"/>
      <c r="Q85" s="150"/>
      <c r="R85" s="150"/>
      <c r="S85" s="150"/>
      <c r="T85" s="150"/>
      <c r="U85" s="150"/>
      <c r="V85" s="150"/>
      <c r="W85" s="150"/>
      <c r="X85" s="150"/>
      <c r="Y85" s="150"/>
      <c r="Z85" s="150"/>
      <c r="AA85" s="150"/>
      <c r="AB85" s="150"/>
      <c r="AC85" s="150"/>
      <c r="AD85" s="150"/>
      <c r="AE85" s="150"/>
      <c r="AF85" s="150"/>
      <c r="AG85" s="301"/>
      <c r="AH85" s="87"/>
      <c r="AJ85" s="87"/>
      <c r="AK85" s="150"/>
      <c r="AL85" s="132"/>
      <c r="AM85" s="9"/>
    </row>
    <row r="86" customFormat="false" ht="12.75" hidden="false" customHeight="true" outlineLevel="0" collapsed="false">
      <c r="A86" s="218" t="s">
        <v>455</v>
      </c>
      <c r="B86" s="275" t="n">
        <f aca="false">SUM(C86:AG86)</f>
        <v>0</v>
      </c>
      <c r="C86" s="150"/>
      <c r="D86" s="150"/>
      <c r="E86" s="150"/>
      <c r="F86" s="150"/>
      <c r="G86" s="150"/>
      <c r="H86" s="150"/>
      <c r="I86" s="150"/>
      <c r="J86" s="150"/>
      <c r="K86" s="150"/>
      <c r="L86" s="150"/>
      <c r="M86" s="150"/>
      <c r="N86" s="150"/>
      <c r="O86" s="150"/>
      <c r="P86" s="150"/>
      <c r="Q86" s="150"/>
      <c r="R86" s="150"/>
      <c r="S86" s="150"/>
      <c r="T86" s="150"/>
      <c r="U86" s="150"/>
      <c r="V86" s="150"/>
      <c r="W86" s="150"/>
      <c r="X86" s="150"/>
      <c r="Y86" s="150"/>
      <c r="Z86" s="150"/>
      <c r="AA86" s="150"/>
      <c r="AB86" s="150"/>
      <c r="AC86" s="150"/>
      <c r="AD86" s="150"/>
      <c r="AE86" s="150"/>
      <c r="AF86" s="150"/>
      <c r="AG86" s="301"/>
      <c r="AH86" s="87"/>
      <c r="AJ86" s="87"/>
      <c r="AK86" s="150"/>
      <c r="AL86" s="132"/>
      <c r="AM86" s="9"/>
    </row>
    <row r="87" customFormat="false" ht="12.75" hidden="false" customHeight="true" outlineLevel="0" collapsed="false">
      <c r="A87" s="218" t="s">
        <v>456</v>
      </c>
      <c r="B87" s="275" t="n">
        <f aca="false">SUM(C87:AG87)</f>
        <v>0</v>
      </c>
      <c r="C87" s="150"/>
      <c r="D87" s="150"/>
      <c r="E87" s="150"/>
      <c r="F87" s="150"/>
      <c r="G87" s="150"/>
      <c r="H87" s="150"/>
      <c r="I87" s="150"/>
      <c r="J87" s="150"/>
      <c r="K87" s="150"/>
      <c r="L87" s="150"/>
      <c r="M87" s="150"/>
      <c r="N87" s="150"/>
      <c r="O87" s="150"/>
      <c r="P87" s="150"/>
      <c r="Q87" s="150"/>
      <c r="R87" s="150"/>
      <c r="S87" s="150"/>
      <c r="T87" s="150"/>
      <c r="U87" s="150"/>
      <c r="V87" s="150"/>
      <c r="W87" s="150"/>
      <c r="X87" s="150"/>
      <c r="Y87" s="150"/>
      <c r="Z87" s="150"/>
      <c r="AA87" s="150"/>
      <c r="AB87" s="150"/>
      <c r="AC87" s="150"/>
      <c r="AD87" s="150"/>
      <c r="AE87" s="150"/>
      <c r="AF87" s="150"/>
      <c r="AG87" s="301"/>
      <c r="AH87" s="87"/>
      <c r="AJ87" s="87"/>
      <c r="AK87" s="150"/>
      <c r="AL87" s="132"/>
      <c r="AM87" s="9"/>
    </row>
    <row r="88" customFormat="false" ht="12.75" hidden="false" customHeight="true" outlineLevel="0" collapsed="false">
      <c r="A88" s="218" t="s">
        <v>457</v>
      </c>
      <c r="B88" s="275" t="n">
        <f aca="false">SUM(C88:AG88)</f>
        <v>0</v>
      </c>
      <c r="C88" s="150"/>
      <c r="D88" s="150"/>
      <c r="E88" s="150"/>
      <c r="F88" s="150"/>
      <c r="G88" s="150"/>
      <c r="H88" s="150"/>
      <c r="I88" s="150"/>
      <c r="J88" s="150"/>
      <c r="K88" s="150"/>
      <c r="L88" s="150"/>
      <c r="M88" s="150"/>
      <c r="N88" s="150"/>
      <c r="O88" s="150"/>
      <c r="P88" s="150"/>
      <c r="Q88" s="150"/>
      <c r="R88" s="150"/>
      <c r="S88" s="150"/>
      <c r="T88" s="150"/>
      <c r="U88" s="150"/>
      <c r="V88" s="150"/>
      <c r="W88" s="150"/>
      <c r="X88" s="150"/>
      <c r="Y88" s="150"/>
      <c r="Z88" s="150"/>
      <c r="AA88" s="150"/>
      <c r="AB88" s="150"/>
      <c r="AC88" s="150"/>
      <c r="AD88" s="150"/>
      <c r="AE88" s="150"/>
      <c r="AF88" s="150"/>
      <c r="AG88" s="301"/>
      <c r="AH88" s="87"/>
      <c r="AJ88" s="87"/>
      <c r="AK88" s="150"/>
      <c r="AL88" s="132"/>
      <c r="AM88" s="9"/>
    </row>
    <row r="89" customFormat="false" ht="12.75" hidden="false" customHeight="true" outlineLevel="0" collapsed="false">
      <c r="A89" s="218" t="s">
        <v>458</v>
      </c>
      <c r="B89" s="275" t="n">
        <f aca="false">SUM(C89:AG89)</f>
        <v>0</v>
      </c>
      <c r="C89" s="150"/>
      <c r="D89" s="150"/>
      <c r="E89" s="150"/>
      <c r="F89" s="150"/>
      <c r="G89" s="150"/>
      <c r="H89" s="150"/>
      <c r="I89" s="150"/>
      <c r="J89" s="150"/>
      <c r="K89" s="150"/>
      <c r="L89" s="150"/>
      <c r="M89" s="150"/>
      <c r="N89" s="150"/>
      <c r="O89" s="150"/>
      <c r="P89" s="150"/>
      <c r="Q89" s="150"/>
      <c r="R89" s="150"/>
      <c r="S89" s="150"/>
      <c r="T89" s="150"/>
      <c r="U89" s="150"/>
      <c r="V89" s="150"/>
      <c r="W89" s="150"/>
      <c r="X89" s="150"/>
      <c r="Y89" s="150"/>
      <c r="Z89" s="150"/>
      <c r="AA89" s="150"/>
      <c r="AB89" s="150"/>
      <c r="AC89" s="150"/>
      <c r="AD89" s="150"/>
      <c r="AE89" s="150"/>
      <c r="AF89" s="150"/>
      <c r="AG89" s="301"/>
      <c r="AH89" s="87"/>
      <c r="AJ89" s="87"/>
      <c r="AK89" s="150"/>
      <c r="AL89" s="132"/>
      <c r="AM89" s="9"/>
    </row>
    <row r="90" customFormat="false" ht="12.75" hidden="false" customHeight="true" outlineLevel="0" collapsed="false">
      <c r="A90" s="218" t="s">
        <v>459</v>
      </c>
      <c r="B90" s="275" t="n">
        <f aca="false">SUM(C90:AG90)</f>
        <v>0</v>
      </c>
      <c r="C90" s="150"/>
      <c r="D90" s="150"/>
      <c r="E90" s="150"/>
      <c r="F90" s="150"/>
      <c r="G90" s="150"/>
      <c r="H90" s="150"/>
      <c r="I90" s="150"/>
      <c r="J90" s="150"/>
      <c r="K90" s="150"/>
      <c r="L90" s="150"/>
      <c r="M90" s="150"/>
      <c r="N90" s="150"/>
      <c r="O90" s="150"/>
      <c r="P90" s="150"/>
      <c r="Q90" s="150"/>
      <c r="R90" s="150"/>
      <c r="S90" s="150"/>
      <c r="T90" s="150"/>
      <c r="U90" s="150"/>
      <c r="V90" s="150"/>
      <c r="W90" s="150"/>
      <c r="X90" s="150"/>
      <c r="Y90" s="150"/>
      <c r="Z90" s="150"/>
      <c r="AA90" s="150"/>
      <c r="AB90" s="150"/>
      <c r="AC90" s="150"/>
      <c r="AD90" s="150"/>
      <c r="AE90" s="150"/>
      <c r="AF90" s="150"/>
      <c r="AG90" s="301"/>
      <c r="AH90" s="87"/>
      <c r="AJ90" s="87"/>
      <c r="AK90" s="150"/>
      <c r="AL90" s="132"/>
      <c r="AM90" s="9"/>
    </row>
    <row r="91" customFormat="false" ht="12.75" hidden="false" customHeight="true" outlineLevel="0" collapsed="false">
      <c r="A91" s="218" t="s">
        <v>460</v>
      </c>
      <c r="B91" s="275" t="n">
        <f aca="false">SUM(C91:AG91)</f>
        <v>0</v>
      </c>
      <c r="C91" s="150"/>
      <c r="D91" s="150"/>
      <c r="E91" s="150"/>
      <c r="F91" s="150"/>
      <c r="G91" s="150"/>
      <c r="H91" s="150"/>
      <c r="I91" s="150"/>
      <c r="J91" s="150"/>
      <c r="K91" s="150"/>
      <c r="L91" s="150"/>
      <c r="M91" s="150"/>
      <c r="N91" s="150"/>
      <c r="O91" s="150"/>
      <c r="P91" s="150"/>
      <c r="Q91" s="150"/>
      <c r="R91" s="150"/>
      <c r="S91" s="150"/>
      <c r="T91" s="150"/>
      <c r="U91" s="150"/>
      <c r="V91" s="150"/>
      <c r="W91" s="150"/>
      <c r="X91" s="150"/>
      <c r="Y91" s="150"/>
      <c r="Z91" s="150"/>
      <c r="AA91" s="150"/>
      <c r="AB91" s="150"/>
      <c r="AC91" s="150"/>
      <c r="AD91" s="150"/>
      <c r="AE91" s="150"/>
      <c r="AF91" s="150"/>
      <c r="AG91" s="301"/>
      <c r="AH91" s="87"/>
      <c r="AJ91" s="87"/>
      <c r="AK91" s="150"/>
      <c r="AL91" s="132"/>
      <c r="AM91" s="9"/>
    </row>
    <row r="92" customFormat="false" ht="12.75" hidden="false" customHeight="true" outlineLevel="0" collapsed="false">
      <c r="A92" s="218" t="s">
        <v>461</v>
      </c>
      <c r="B92" s="275" t="n">
        <f aca="false">SUM(C92:AG92)</f>
        <v>0</v>
      </c>
      <c r="C92" s="150"/>
      <c r="D92" s="150"/>
      <c r="E92" s="150"/>
      <c r="F92" s="150"/>
      <c r="G92" s="150"/>
      <c r="H92" s="150"/>
      <c r="I92" s="150"/>
      <c r="J92" s="150"/>
      <c r="K92" s="150"/>
      <c r="L92" s="150"/>
      <c r="M92" s="150"/>
      <c r="N92" s="150"/>
      <c r="O92" s="150"/>
      <c r="P92" s="150"/>
      <c r="Q92" s="150"/>
      <c r="R92" s="150"/>
      <c r="S92" s="150"/>
      <c r="T92" s="150"/>
      <c r="U92" s="150"/>
      <c r="V92" s="150"/>
      <c r="W92" s="150"/>
      <c r="X92" s="150"/>
      <c r="Y92" s="150"/>
      <c r="Z92" s="150"/>
      <c r="AA92" s="150"/>
      <c r="AB92" s="150"/>
      <c r="AC92" s="150"/>
      <c r="AD92" s="150"/>
      <c r="AE92" s="150"/>
      <c r="AF92" s="150"/>
      <c r="AG92" s="301"/>
      <c r="AH92" s="87"/>
      <c r="AJ92" s="87"/>
      <c r="AK92" s="150"/>
      <c r="AL92" s="132"/>
      <c r="AM92" s="9"/>
    </row>
    <row r="93" customFormat="false" ht="12.75" hidden="false" customHeight="true" outlineLevel="0" collapsed="false">
      <c r="A93" s="218" t="s">
        <v>462</v>
      </c>
      <c r="B93" s="275" t="n">
        <f aca="false">SUM(C93:AG93)</f>
        <v>0</v>
      </c>
      <c r="C93" s="150"/>
      <c r="D93" s="150"/>
      <c r="E93" s="150"/>
      <c r="F93" s="150"/>
      <c r="G93" s="150"/>
      <c r="H93" s="150"/>
      <c r="I93" s="150"/>
      <c r="J93" s="150"/>
      <c r="K93" s="150"/>
      <c r="L93" s="150"/>
      <c r="M93" s="150"/>
      <c r="N93" s="150"/>
      <c r="O93" s="150"/>
      <c r="P93" s="150"/>
      <c r="Q93" s="150"/>
      <c r="R93" s="150"/>
      <c r="S93" s="150"/>
      <c r="T93" s="150"/>
      <c r="U93" s="150"/>
      <c r="V93" s="150"/>
      <c r="W93" s="150"/>
      <c r="X93" s="150"/>
      <c r="Y93" s="150"/>
      <c r="Z93" s="150"/>
      <c r="AA93" s="150"/>
      <c r="AB93" s="150"/>
      <c r="AC93" s="150"/>
      <c r="AD93" s="150"/>
      <c r="AE93" s="150"/>
      <c r="AF93" s="150"/>
      <c r="AG93" s="301"/>
      <c r="AH93" s="87"/>
      <c r="AJ93" s="87"/>
      <c r="AK93" s="150"/>
      <c r="AL93" s="132"/>
      <c r="AM93" s="9"/>
    </row>
    <row r="94" customFormat="false" ht="12.75" hidden="false" customHeight="true" outlineLevel="0" collapsed="false">
      <c r="A94" s="218" t="s">
        <v>463</v>
      </c>
      <c r="B94" s="275" t="n">
        <f aca="false">SUM(C94:AG94)</f>
        <v>0</v>
      </c>
      <c r="C94" s="150"/>
      <c r="D94" s="150"/>
      <c r="E94" s="150"/>
      <c r="F94" s="150"/>
      <c r="G94" s="150"/>
      <c r="H94" s="150"/>
      <c r="I94" s="150"/>
      <c r="J94" s="150"/>
      <c r="K94" s="150"/>
      <c r="L94" s="150"/>
      <c r="M94" s="150"/>
      <c r="N94" s="150"/>
      <c r="O94" s="150"/>
      <c r="P94" s="150"/>
      <c r="Q94" s="150"/>
      <c r="R94" s="150"/>
      <c r="S94" s="150"/>
      <c r="T94" s="150"/>
      <c r="U94" s="150"/>
      <c r="V94" s="150"/>
      <c r="W94" s="150"/>
      <c r="X94" s="150"/>
      <c r="Y94" s="150"/>
      <c r="Z94" s="150"/>
      <c r="AA94" s="150"/>
      <c r="AB94" s="150"/>
      <c r="AC94" s="150"/>
      <c r="AD94" s="150"/>
      <c r="AE94" s="150"/>
      <c r="AF94" s="150"/>
      <c r="AG94" s="301"/>
      <c r="AH94" s="87"/>
      <c r="AJ94" s="87"/>
      <c r="AK94" s="150"/>
      <c r="AL94" s="132"/>
      <c r="AM94" s="9"/>
    </row>
    <row r="95" customFormat="false" ht="12.75" hidden="false" customHeight="true" outlineLevel="0" collapsed="false">
      <c r="A95" s="218" t="s">
        <v>464</v>
      </c>
      <c r="B95" s="275" t="n">
        <f aca="false">SUM(C95:AG95)</f>
        <v>0</v>
      </c>
      <c r="C95" s="150"/>
      <c r="D95" s="150"/>
      <c r="E95" s="150"/>
      <c r="F95" s="150"/>
      <c r="G95" s="150"/>
      <c r="H95" s="150"/>
      <c r="I95" s="150"/>
      <c r="J95" s="150"/>
      <c r="K95" s="150"/>
      <c r="L95" s="150"/>
      <c r="M95" s="150"/>
      <c r="N95" s="150"/>
      <c r="O95" s="150"/>
      <c r="P95" s="150"/>
      <c r="Q95" s="150"/>
      <c r="R95" s="150"/>
      <c r="S95" s="150"/>
      <c r="T95" s="150"/>
      <c r="U95" s="150"/>
      <c r="V95" s="150"/>
      <c r="W95" s="150"/>
      <c r="X95" s="150"/>
      <c r="Y95" s="150"/>
      <c r="Z95" s="150"/>
      <c r="AA95" s="150"/>
      <c r="AB95" s="150"/>
      <c r="AC95" s="150"/>
      <c r="AD95" s="150"/>
      <c r="AE95" s="150"/>
      <c r="AF95" s="150"/>
      <c r="AG95" s="301"/>
      <c r="AH95" s="87"/>
      <c r="AJ95" s="87"/>
      <c r="AK95" s="150"/>
      <c r="AL95" s="132"/>
      <c r="AM95" s="9"/>
    </row>
    <row r="96" customFormat="false" ht="12.75" hidden="false" customHeight="true" outlineLevel="0" collapsed="false">
      <c r="A96" s="218" t="s">
        <v>465</v>
      </c>
      <c r="B96" s="275" t="n">
        <f aca="false">SUM(C96:AG96)</f>
        <v>0</v>
      </c>
      <c r="C96" s="150"/>
      <c r="D96" s="150"/>
      <c r="E96" s="150"/>
      <c r="F96" s="150"/>
      <c r="G96" s="150"/>
      <c r="H96" s="150"/>
      <c r="I96" s="150"/>
      <c r="J96" s="150"/>
      <c r="K96" s="150"/>
      <c r="L96" s="150"/>
      <c r="M96" s="150"/>
      <c r="N96" s="150"/>
      <c r="O96" s="150"/>
      <c r="P96" s="150"/>
      <c r="Q96" s="150"/>
      <c r="R96" s="150"/>
      <c r="S96" s="150"/>
      <c r="T96" s="150"/>
      <c r="U96" s="150"/>
      <c r="V96" s="150"/>
      <c r="W96" s="150"/>
      <c r="X96" s="150"/>
      <c r="Y96" s="150"/>
      <c r="Z96" s="150"/>
      <c r="AA96" s="150"/>
      <c r="AB96" s="150"/>
      <c r="AC96" s="150"/>
      <c r="AD96" s="150"/>
      <c r="AE96" s="150"/>
      <c r="AF96" s="150"/>
      <c r="AG96" s="301"/>
      <c r="AH96" s="87"/>
      <c r="AJ96" s="87"/>
      <c r="AK96" s="150"/>
      <c r="AL96" s="132"/>
      <c r="AM96" s="9"/>
    </row>
    <row r="97" customFormat="false" ht="12.75" hidden="false" customHeight="true" outlineLevel="0" collapsed="false">
      <c r="A97" s="218" t="s">
        <v>466</v>
      </c>
      <c r="B97" s="275" t="n">
        <f aca="false">SUM(C97:AG97)</f>
        <v>0</v>
      </c>
      <c r="C97" s="150"/>
      <c r="D97" s="150"/>
      <c r="E97" s="150"/>
      <c r="F97" s="150"/>
      <c r="G97" s="150"/>
      <c r="H97" s="150"/>
      <c r="I97" s="150"/>
      <c r="J97" s="150"/>
      <c r="K97" s="150"/>
      <c r="L97" s="150"/>
      <c r="M97" s="150"/>
      <c r="N97" s="150"/>
      <c r="O97" s="150"/>
      <c r="P97" s="150"/>
      <c r="Q97" s="150"/>
      <c r="R97" s="150"/>
      <c r="S97" s="150"/>
      <c r="T97" s="150"/>
      <c r="U97" s="150"/>
      <c r="V97" s="150"/>
      <c r="W97" s="150"/>
      <c r="X97" s="150"/>
      <c r="Y97" s="150"/>
      <c r="Z97" s="150"/>
      <c r="AA97" s="150"/>
      <c r="AB97" s="150"/>
      <c r="AC97" s="150"/>
      <c r="AD97" s="150"/>
      <c r="AE97" s="150"/>
      <c r="AF97" s="150"/>
      <c r="AG97" s="301"/>
      <c r="AH97" s="87"/>
      <c r="AJ97" s="87"/>
      <c r="AK97" s="150"/>
      <c r="AL97" s="132"/>
      <c r="AM97" s="9"/>
    </row>
    <row r="98" customFormat="false" ht="12.75" hidden="false" customHeight="true" outlineLevel="0" collapsed="false">
      <c r="A98" s="218"/>
      <c r="B98" s="275"/>
      <c r="C98" s="150"/>
      <c r="D98" s="150"/>
      <c r="E98" s="150"/>
      <c r="F98" s="150"/>
      <c r="G98" s="150"/>
      <c r="H98" s="150"/>
      <c r="I98" s="150"/>
      <c r="J98" s="150"/>
      <c r="K98" s="150"/>
      <c r="L98" s="150"/>
      <c r="M98" s="150"/>
      <c r="N98" s="150"/>
      <c r="O98" s="150"/>
      <c r="P98" s="150"/>
      <c r="Q98" s="150"/>
      <c r="R98" s="150"/>
      <c r="S98" s="150"/>
      <c r="T98" s="150"/>
      <c r="U98" s="150"/>
      <c r="V98" s="150"/>
      <c r="W98" s="150"/>
      <c r="X98" s="150"/>
      <c r="Y98" s="150"/>
      <c r="Z98" s="150"/>
      <c r="AA98" s="150"/>
      <c r="AB98" s="150"/>
      <c r="AC98" s="150"/>
      <c r="AD98" s="150"/>
      <c r="AE98" s="150"/>
      <c r="AF98" s="150"/>
      <c r="AG98" s="301"/>
      <c r="AH98" s="87"/>
      <c r="AJ98" s="87"/>
      <c r="AK98" s="150"/>
      <c r="AL98" s="132"/>
      <c r="AM98" s="9"/>
    </row>
    <row r="99" customFormat="false" ht="12.75" hidden="false" customHeight="true" outlineLevel="0" collapsed="false">
      <c r="A99" s="218"/>
      <c r="B99" s="275"/>
      <c r="C99" s="150"/>
      <c r="D99" s="150"/>
      <c r="E99" s="150"/>
      <c r="F99" s="150"/>
      <c r="G99" s="150"/>
      <c r="H99" s="150"/>
      <c r="I99" s="150"/>
      <c r="J99" s="150"/>
      <c r="K99" s="150"/>
      <c r="L99" s="150"/>
      <c r="M99" s="150"/>
      <c r="N99" s="150"/>
      <c r="O99" s="150"/>
      <c r="P99" s="150"/>
      <c r="Q99" s="150"/>
      <c r="R99" s="150"/>
      <c r="S99" s="150"/>
      <c r="T99" s="150"/>
      <c r="U99" s="150"/>
      <c r="V99" s="150"/>
      <c r="W99" s="150"/>
      <c r="X99" s="150"/>
      <c r="Y99" s="150"/>
      <c r="Z99" s="150"/>
      <c r="AA99" s="150"/>
      <c r="AB99" s="150"/>
      <c r="AC99" s="150"/>
      <c r="AD99" s="150"/>
      <c r="AE99" s="150"/>
      <c r="AF99" s="150"/>
      <c r="AG99" s="301"/>
      <c r="AH99" s="87"/>
      <c r="AJ99" s="87"/>
      <c r="AK99" s="150"/>
      <c r="AL99" s="132"/>
      <c r="AM99" s="9"/>
    </row>
    <row r="100" customFormat="false" ht="12.75" hidden="false" customHeight="true" outlineLevel="0" collapsed="false">
      <c r="A100" s="218"/>
      <c r="B100" s="275"/>
      <c r="C100" s="150"/>
      <c r="D100" s="150"/>
      <c r="E100" s="150"/>
      <c r="F100" s="150"/>
      <c r="G100" s="150"/>
      <c r="H100" s="150"/>
      <c r="I100" s="150"/>
      <c r="J100" s="150"/>
      <c r="K100" s="150"/>
      <c r="L100" s="150"/>
      <c r="M100" s="150"/>
      <c r="N100" s="150"/>
      <c r="O100" s="150"/>
      <c r="P100" s="150"/>
      <c r="Q100" s="150"/>
      <c r="R100" s="150"/>
      <c r="S100" s="150"/>
      <c r="T100" s="150"/>
      <c r="U100" s="150"/>
      <c r="V100" s="150"/>
      <c r="W100" s="150"/>
      <c r="X100" s="150"/>
      <c r="Y100" s="150"/>
      <c r="Z100" s="150"/>
      <c r="AA100" s="150"/>
      <c r="AB100" s="150"/>
      <c r="AC100" s="150"/>
      <c r="AD100" s="150"/>
      <c r="AE100" s="150"/>
      <c r="AF100" s="150"/>
      <c r="AG100" s="301"/>
      <c r="AH100" s="87"/>
      <c r="AJ100" s="87"/>
      <c r="AK100" s="150"/>
      <c r="AL100" s="132"/>
      <c r="AM100" s="9"/>
    </row>
    <row r="101" customFormat="false" ht="12.75" hidden="false" customHeight="true" outlineLevel="0" collapsed="false">
      <c r="A101" s="218"/>
      <c r="B101" s="275"/>
      <c r="C101" s="150"/>
      <c r="D101" s="150"/>
      <c r="E101" s="150"/>
      <c r="F101" s="150"/>
      <c r="G101" s="150"/>
      <c r="H101" s="150"/>
      <c r="I101" s="150"/>
      <c r="J101" s="150"/>
      <c r="K101" s="150"/>
      <c r="L101" s="150"/>
      <c r="M101" s="150"/>
      <c r="N101" s="150"/>
      <c r="O101" s="150"/>
      <c r="P101" s="150"/>
      <c r="Q101" s="150"/>
      <c r="R101" s="150"/>
      <c r="S101" s="150"/>
      <c r="T101" s="150"/>
      <c r="U101" s="150"/>
      <c r="V101" s="150"/>
      <c r="W101" s="150"/>
      <c r="X101" s="150"/>
      <c r="Y101" s="150"/>
      <c r="Z101" s="150"/>
      <c r="AA101" s="150"/>
      <c r="AB101" s="150"/>
      <c r="AC101" s="150"/>
      <c r="AD101" s="150"/>
      <c r="AE101" s="150"/>
      <c r="AF101" s="150"/>
      <c r="AG101" s="301"/>
      <c r="AH101" s="87"/>
      <c r="AJ101" s="87"/>
      <c r="AK101" s="150"/>
      <c r="AL101" s="132"/>
      <c r="AM101" s="9"/>
    </row>
    <row r="102" customFormat="false" ht="12.75" hidden="false" customHeight="true" outlineLevel="0" collapsed="false">
      <c r="A102" s="313" t="s">
        <v>467</v>
      </c>
      <c r="B102" s="304" t="n">
        <f aca="false">SUM(B87:B101)</f>
        <v>0</v>
      </c>
      <c r="C102" s="314"/>
      <c r="D102" s="314"/>
      <c r="E102" s="314"/>
      <c r="F102" s="314"/>
      <c r="G102" s="314"/>
      <c r="H102" s="314"/>
      <c r="I102" s="314"/>
      <c r="J102" s="314"/>
      <c r="K102" s="314"/>
      <c r="L102" s="314"/>
      <c r="M102" s="314"/>
      <c r="N102" s="314"/>
      <c r="O102" s="314"/>
      <c r="P102" s="314"/>
      <c r="Q102" s="314"/>
      <c r="R102" s="314"/>
      <c r="S102" s="314"/>
      <c r="T102" s="314"/>
      <c r="U102" s="314"/>
      <c r="V102" s="314"/>
      <c r="W102" s="314"/>
      <c r="X102" s="314"/>
      <c r="Y102" s="314"/>
      <c r="Z102" s="314"/>
      <c r="AA102" s="314"/>
      <c r="AB102" s="314"/>
      <c r="AC102" s="314"/>
      <c r="AD102" s="314"/>
      <c r="AE102" s="314"/>
      <c r="AF102" s="314"/>
      <c r="AG102" s="315"/>
      <c r="AH102" s="87"/>
      <c r="AJ102" s="87"/>
      <c r="AK102" s="150"/>
      <c r="AL102" s="132"/>
      <c r="AM102" s="9"/>
    </row>
    <row r="103" customFormat="false" ht="12.75" hidden="false" customHeight="true" outlineLevel="0" collapsed="false">
      <c r="A103" s="87"/>
      <c r="B103" s="308"/>
      <c r="C103" s="150"/>
      <c r="D103" s="150"/>
      <c r="E103" s="150"/>
      <c r="F103" s="150"/>
      <c r="G103" s="150"/>
      <c r="H103" s="150"/>
      <c r="I103" s="150"/>
      <c r="J103" s="150"/>
      <c r="K103" s="150"/>
      <c r="L103" s="150"/>
      <c r="M103" s="150"/>
      <c r="N103" s="150"/>
      <c r="O103" s="150"/>
      <c r="P103" s="150"/>
      <c r="Q103" s="150"/>
      <c r="R103" s="150"/>
      <c r="S103" s="150"/>
      <c r="T103" s="150"/>
      <c r="U103" s="150"/>
      <c r="V103" s="150"/>
      <c r="W103" s="150"/>
      <c r="X103" s="150"/>
      <c r="Y103" s="150"/>
      <c r="Z103" s="150"/>
      <c r="AA103" s="150"/>
      <c r="AB103" s="150"/>
      <c r="AC103" s="150"/>
      <c r="AD103" s="150"/>
      <c r="AE103" s="150"/>
      <c r="AF103" s="150"/>
      <c r="AG103" s="150"/>
      <c r="AH103" s="87"/>
      <c r="AJ103" s="87"/>
      <c r="AK103" s="150"/>
      <c r="AL103" s="132"/>
      <c r="AM103" s="9"/>
    </row>
    <row r="104" customFormat="false" ht="12.75" hidden="false" customHeight="true" outlineLevel="0" collapsed="false">
      <c r="A104" s="255"/>
      <c r="B104" s="256" t="s">
        <v>414</v>
      </c>
      <c r="C104" s="257" t="n">
        <f aca="false">SUM(C108:C117)</f>
        <v>0</v>
      </c>
      <c r="D104" s="257" t="n">
        <f aca="false">SUM(D108:D117)</f>
        <v>0</v>
      </c>
      <c r="E104" s="257" t="n">
        <f aca="false">SUM(E108:E117)</f>
        <v>0</v>
      </c>
      <c r="F104" s="257" t="n">
        <f aca="false">SUM(F108:F117)</f>
        <v>0</v>
      </c>
      <c r="G104" s="257" t="n">
        <f aca="false">SUM(G108:G117)</f>
        <v>0</v>
      </c>
      <c r="H104" s="257" t="n">
        <f aca="false">SUM(H108:H117)</f>
        <v>0</v>
      </c>
      <c r="I104" s="257" t="n">
        <f aca="false">SUM(I108:I117)</f>
        <v>0</v>
      </c>
      <c r="J104" s="257" t="n">
        <f aca="false">SUM(J108:J117)</f>
        <v>0</v>
      </c>
      <c r="K104" s="257" t="n">
        <f aca="false">SUM(K108:K117)</f>
        <v>0</v>
      </c>
      <c r="L104" s="257" t="n">
        <f aca="false">SUM(L108:L117)</f>
        <v>0</v>
      </c>
      <c r="M104" s="257" t="n">
        <f aca="false">SUM(M108:M117)</f>
        <v>0</v>
      </c>
      <c r="N104" s="257" t="n">
        <f aca="false">SUM(N108:N117)</f>
        <v>0</v>
      </c>
      <c r="O104" s="257" t="n">
        <f aca="false">SUM(O108:O117)</f>
        <v>0</v>
      </c>
      <c r="P104" s="257" t="n">
        <f aca="false">SUM(P108:P117)</f>
        <v>0</v>
      </c>
      <c r="Q104" s="257" t="n">
        <f aca="false">SUM(Q108:Q117)</f>
        <v>0</v>
      </c>
      <c r="R104" s="257" t="n">
        <f aca="false">SUM(R108:R117)</f>
        <v>0</v>
      </c>
      <c r="S104" s="257" t="n">
        <f aca="false">SUM(S108:S117)</f>
        <v>0</v>
      </c>
      <c r="T104" s="257" t="n">
        <f aca="false">SUM(T108:T117)</f>
        <v>0</v>
      </c>
      <c r="U104" s="257" t="n">
        <f aca="false">SUM(U108:U117)</f>
        <v>0</v>
      </c>
      <c r="V104" s="257" t="n">
        <f aca="false">SUM(V108:V117)</f>
        <v>0</v>
      </c>
      <c r="W104" s="257" t="n">
        <f aca="false">SUM(W108:W117)</f>
        <v>0</v>
      </c>
      <c r="X104" s="257" t="n">
        <f aca="false">SUM(X108:X117)</f>
        <v>0</v>
      </c>
      <c r="Y104" s="257" t="n">
        <f aca="false">SUM(Y108:Y117)</f>
        <v>0</v>
      </c>
      <c r="Z104" s="257" t="n">
        <f aca="false">SUM(Z108:Z117)</f>
        <v>0</v>
      </c>
      <c r="AA104" s="257" t="n">
        <f aca="false">SUM(AA108:AA117)</f>
        <v>0</v>
      </c>
      <c r="AB104" s="257" t="n">
        <f aca="false">SUM(AB108:AB117)</f>
        <v>0</v>
      </c>
      <c r="AC104" s="257" t="n">
        <f aca="false">SUM(AC108:AC117)</f>
        <v>0</v>
      </c>
      <c r="AD104" s="257" t="n">
        <f aca="false">SUM(AD108:AD117)</f>
        <v>0</v>
      </c>
      <c r="AE104" s="257" t="n">
        <f aca="false">SUM(AE108:AE117)</f>
        <v>0</v>
      </c>
      <c r="AF104" s="257" t="n">
        <f aca="false">SUM(AF108:AF117)</f>
        <v>0</v>
      </c>
      <c r="AG104" s="257" t="n">
        <f aca="false">SUM(AG108:AG117)</f>
        <v>0</v>
      </c>
      <c r="AH104" s="8"/>
      <c r="AI104" s="309"/>
      <c r="AJ104" s="310"/>
      <c r="AK104" s="8"/>
      <c r="AL104" s="22"/>
      <c r="AN104" s="8"/>
      <c r="AO104" s="8"/>
      <c r="AP104" s="8"/>
      <c r="AQ104" s="8"/>
      <c r="AR104" s="8"/>
      <c r="AS104" s="8"/>
    </row>
    <row r="105" customFormat="false" ht="12.75" hidden="false" customHeight="true" outlineLevel="0" collapsed="false">
      <c r="A105" s="260" t="s">
        <v>468</v>
      </c>
      <c r="B105" s="261" t="n">
        <f aca="false">B44</f>
        <v>36982</v>
      </c>
      <c r="C105" s="262" t="n">
        <f aca="false">C44</f>
        <v>36982</v>
      </c>
      <c r="D105" s="262" t="n">
        <f aca="false">D44</f>
        <v>36983</v>
      </c>
      <c r="E105" s="262" t="n">
        <f aca="false">E44</f>
        <v>36984</v>
      </c>
      <c r="F105" s="262" t="n">
        <f aca="false">F44</f>
        <v>36985</v>
      </c>
      <c r="G105" s="262" t="n">
        <f aca="false">G44</f>
        <v>36986</v>
      </c>
      <c r="H105" s="262" t="n">
        <f aca="false">H44</f>
        <v>36987</v>
      </c>
      <c r="I105" s="262" t="n">
        <f aca="false">I44</f>
        <v>36988</v>
      </c>
      <c r="J105" s="262" t="n">
        <f aca="false">J44</f>
        <v>36989</v>
      </c>
      <c r="K105" s="262" t="n">
        <f aca="false">K44</f>
        <v>36990</v>
      </c>
      <c r="L105" s="262" t="n">
        <f aca="false">L44</f>
        <v>36991</v>
      </c>
      <c r="M105" s="262" t="n">
        <f aca="false">M44</f>
        <v>36992</v>
      </c>
      <c r="N105" s="262" t="n">
        <f aca="false">N44</f>
        <v>36993</v>
      </c>
      <c r="O105" s="262" t="n">
        <f aca="false">O44</f>
        <v>36994</v>
      </c>
      <c r="P105" s="262" t="n">
        <f aca="false">P44</f>
        <v>36995</v>
      </c>
      <c r="Q105" s="262" t="n">
        <f aca="false">Q44</f>
        <v>36996</v>
      </c>
      <c r="R105" s="262" t="n">
        <f aca="false">R44</f>
        <v>36997</v>
      </c>
      <c r="S105" s="262" t="n">
        <f aca="false">S44</f>
        <v>36998</v>
      </c>
      <c r="T105" s="262" t="n">
        <f aca="false">T44</f>
        <v>36999</v>
      </c>
      <c r="U105" s="262" t="n">
        <f aca="false">U44</f>
        <v>37000</v>
      </c>
      <c r="V105" s="262" t="n">
        <f aca="false">V44</f>
        <v>37001</v>
      </c>
      <c r="W105" s="262" t="n">
        <f aca="false">W44</f>
        <v>37002</v>
      </c>
      <c r="X105" s="262" t="n">
        <f aca="false">X44</f>
        <v>37003</v>
      </c>
      <c r="Y105" s="262" t="n">
        <f aca="false">Y44</f>
        <v>37004</v>
      </c>
      <c r="Z105" s="262" t="n">
        <f aca="false">Z44</f>
        <v>37005</v>
      </c>
      <c r="AA105" s="262" t="n">
        <f aca="false">AA44</f>
        <v>37006</v>
      </c>
      <c r="AB105" s="262" t="n">
        <f aca="false">AB44</f>
        <v>37007</v>
      </c>
      <c r="AC105" s="262" t="n">
        <f aca="false">AC44</f>
        <v>37008</v>
      </c>
      <c r="AD105" s="262" t="n">
        <f aca="false">AD44</f>
        <v>37009</v>
      </c>
      <c r="AE105" s="262" t="n">
        <f aca="false">AE44</f>
        <v>37010</v>
      </c>
      <c r="AF105" s="262" t="n">
        <f aca="false">AF44</f>
        <v>37011</v>
      </c>
      <c r="AG105" s="262" t="n">
        <f aca="false">AG44</f>
        <v>37012</v>
      </c>
      <c r="AH105" s="263"/>
      <c r="AI105" s="309"/>
      <c r="AJ105" s="311"/>
      <c r="AK105" s="263"/>
      <c r="AL105" s="266"/>
      <c r="AM105" s="263"/>
      <c r="AN105" s="263"/>
      <c r="AO105" s="263"/>
      <c r="AP105" s="263"/>
      <c r="AQ105" s="263"/>
      <c r="AR105" s="263"/>
      <c r="AS105" s="263"/>
      <c r="AT105" s="263"/>
      <c r="AU105" s="263"/>
      <c r="AV105" s="263"/>
      <c r="AW105" s="263"/>
      <c r="AX105" s="263"/>
      <c r="AY105" s="263"/>
      <c r="AZ105" s="263"/>
      <c r="BA105" s="263"/>
      <c r="BB105" s="263"/>
      <c r="BC105" s="263"/>
      <c r="BD105" s="263"/>
      <c r="BE105" s="263"/>
      <c r="BF105" s="263"/>
      <c r="BG105" s="263"/>
      <c r="BH105" s="263"/>
      <c r="BI105" s="263"/>
      <c r="BJ105" s="263"/>
      <c r="BK105" s="263"/>
      <c r="BL105" s="263"/>
      <c r="BM105" s="263"/>
      <c r="BN105" s="263"/>
      <c r="BO105" s="263"/>
      <c r="BP105" s="263"/>
      <c r="BQ105" s="263"/>
      <c r="BR105" s="263"/>
      <c r="BS105" s="263"/>
      <c r="BT105" s="263"/>
      <c r="BU105" s="263"/>
      <c r="BV105" s="263"/>
      <c r="BW105" s="263"/>
      <c r="BX105" s="263"/>
      <c r="BY105" s="263"/>
      <c r="BZ105" s="263"/>
      <c r="CA105" s="263"/>
      <c r="CB105" s="263"/>
      <c r="CC105" s="263"/>
      <c r="CD105" s="263"/>
      <c r="CE105" s="263"/>
      <c r="CF105" s="263"/>
      <c r="CG105" s="263"/>
      <c r="CH105" s="263"/>
      <c r="CI105" s="263"/>
      <c r="CJ105" s="263"/>
      <c r="CK105" s="263"/>
      <c r="CL105" s="263"/>
      <c r="CM105" s="263"/>
      <c r="CN105" s="263"/>
      <c r="CO105" s="263"/>
      <c r="CP105" s="263"/>
      <c r="CQ105" s="263"/>
      <c r="CR105" s="263"/>
      <c r="CS105" s="263"/>
      <c r="CT105" s="263"/>
      <c r="CU105" s="263"/>
      <c r="CV105" s="263"/>
      <c r="CW105" s="263"/>
      <c r="CX105" s="263"/>
      <c r="CY105" s="263"/>
      <c r="CZ105" s="263"/>
      <c r="DA105" s="263"/>
      <c r="DB105" s="263"/>
      <c r="DC105" s="263"/>
      <c r="DD105" s="263"/>
      <c r="DE105" s="263"/>
      <c r="DF105" s="263"/>
      <c r="DG105" s="263"/>
      <c r="DH105" s="263"/>
      <c r="DI105" s="263"/>
      <c r="DJ105" s="263"/>
      <c r="DK105" s="263"/>
      <c r="DL105" s="263"/>
      <c r="DM105" s="263"/>
      <c r="DN105" s="263"/>
      <c r="DO105" s="263"/>
      <c r="DP105" s="263"/>
      <c r="DQ105" s="263"/>
      <c r="DR105" s="263"/>
      <c r="DS105" s="263"/>
      <c r="DT105" s="263"/>
      <c r="DU105" s="263"/>
      <c r="DV105" s="263"/>
      <c r="DW105" s="263"/>
      <c r="DX105" s="263"/>
      <c r="DY105" s="263"/>
      <c r="DZ105" s="263"/>
      <c r="EA105" s="263"/>
      <c r="EB105" s="263"/>
      <c r="EC105" s="263"/>
      <c r="ED105" s="263"/>
      <c r="EE105" s="263"/>
      <c r="EF105" s="263"/>
      <c r="EG105" s="263"/>
      <c r="EH105" s="263"/>
      <c r="EI105" s="263"/>
      <c r="EJ105" s="263"/>
      <c r="EK105" s="263"/>
      <c r="EL105" s="263"/>
      <c r="EM105" s="263"/>
      <c r="EN105" s="263"/>
      <c r="EO105" s="263"/>
      <c r="EP105" s="263"/>
      <c r="EQ105" s="263"/>
      <c r="ER105" s="263"/>
      <c r="ES105" s="263"/>
      <c r="ET105" s="263"/>
      <c r="EU105" s="263"/>
      <c r="EV105" s="263"/>
      <c r="EW105" s="263"/>
      <c r="EX105" s="263"/>
      <c r="EY105" s="263"/>
      <c r="EZ105" s="263"/>
      <c r="FA105" s="263"/>
      <c r="FB105" s="263"/>
      <c r="FC105" s="263"/>
      <c r="FD105" s="263"/>
      <c r="FE105" s="263"/>
      <c r="FF105" s="263"/>
      <c r="FG105" s="263"/>
      <c r="FH105" s="263"/>
      <c r="FI105" s="263"/>
      <c r="FJ105" s="263"/>
      <c r="FK105" s="263"/>
      <c r="FL105" s="263"/>
      <c r="FM105" s="263"/>
      <c r="FN105" s="263"/>
      <c r="FO105" s="263"/>
      <c r="FP105" s="263"/>
      <c r="FQ105" s="263"/>
      <c r="FR105" s="263"/>
      <c r="FS105" s="263"/>
      <c r="FT105" s="263"/>
      <c r="FU105" s="263"/>
      <c r="FV105" s="263"/>
      <c r="FW105" s="263"/>
      <c r="FX105" s="263"/>
      <c r="FY105" s="263"/>
      <c r="FZ105" s="263"/>
      <c r="GA105" s="263"/>
      <c r="GB105" s="263"/>
      <c r="GC105" s="263"/>
      <c r="GD105" s="263"/>
      <c r="GE105" s="263"/>
      <c r="GF105" s="263"/>
      <c r="GG105" s="263"/>
      <c r="GH105" s="263"/>
      <c r="GI105" s="263"/>
      <c r="GJ105" s="263"/>
      <c r="GK105" s="263"/>
      <c r="GL105" s="263"/>
      <c r="GM105" s="263"/>
      <c r="GN105" s="263"/>
      <c r="GO105" s="263"/>
      <c r="GP105" s="263"/>
      <c r="GQ105" s="263"/>
      <c r="GR105" s="263"/>
      <c r="GS105" s="263"/>
      <c r="GT105" s="263"/>
      <c r="GU105" s="263"/>
      <c r="GV105" s="263"/>
      <c r="GW105" s="263"/>
      <c r="GX105" s="263"/>
      <c r="GY105" s="263"/>
      <c r="GZ105" s="263"/>
      <c r="HA105" s="263"/>
      <c r="HB105" s="263"/>
      <c r="HC105" s="263"/>
      <c r="HD105" s="263"/>
      <c r="HE105" s="263"/>
      <c r="HF105" s="263"/>
      <c r="HG105" s="263"/>
      <c r="HH105" s="263"/>
      <c r="HI105" s="263"/>
      <c r="HJ105" s="263"/>
      <c r="HK105" s="263"/>
      <c r="HL105" s="263"/>
      <c r="HM105" s="263"/>
      <c r="HN105" s="263"/>
      <c r="HO105" s="263"/>
      <c r="HP105" s="263"/>
      <c r="HQ105" s="263"/>
      <c r="HR105" s="263"/>
      <c r="HS105" s="263"/>
      <c r="HT105" s="263"/>
      <c r="HU105" s="263"/>
      <c r="HV105" s="263"/>
      <c r="HW105" s="263"/>
      <c r="HX105" s="263"/>
      <c r="HY105" s="263"/>
      <c r="HZ105" s="263"/>
      <c r="IA105" s="263"/>
      <c r="IB105" s="263"/>
      <c r="IC105" s="263"/>
      <c r="ID105" s="263"/>
      <c r="IE105" s="263"/>
      <c r="IF105" s="263"/>
      <c r="IG105" s="263"/>
      <c r="IH105" s="263"/>
      <c r="II105" s="263"/>
      <c r="IJ105" s="263"/>
      <c r="IK105" s="263"/>
      <c r="IL105" s="263"/>
      <c r="IM105" s="263"/>
      <c r="IN105" s="263"/>
      <c r="IO105" s="263"/>
      <c r="IP105" s="263"/>
      <c r="IQ105" s="263"/>
      <c r="IR105" s="263"/>
      <c r="IS105" s="263"/>
      <c r="IT105" s="263"/>
      <c r="IU105" s="263"/>
      <c r="IV105" s="263"/>
      <c r="IW105" s="263"/>
    </row>
    <row r="106" customFormat="false" ht="12.75" hidden="false" customHeight="true" outlineLevel="0" collapsed="false">
      <c r="A106" s="267"/>
      <c r="B106" s="267"/>
      <c r="C106" s="268" t="str">
        <f aca="false">C45</f>
        <v>S</v>
      </c>
      <c r="D106" s="268" t="str">
        <f aca="false">D45</f>
        <v>M</v>
      </c>
      <c r="E106" s="268" t="str">
        <f aca="false">E45</f>
        <v>T</v>
      </c>
      <c r="F106" s="268" t="str">
        <f aca="false">F45</f>
        <v>W</v>
      </c>
      <c r="G106" s="268" t="str">
        <f aca="false">G45</f>
        <v>R</v>
      </c>
      <c r="H106" s="268" t="str">
        <f aca="false">H45</f>
        <v>F</v>
      </c>
      <c r="I106" s="268" t="str">
        <f aca="false">I45</f>
        <v>S</v>
      </c>
      <c r="J106" s="268" t="str">
        <f aca="false">J45</f>
        <v>S</v>
      </c>
      <c r="K106" s="268" t="str">
        <f aca="false">K45</f>
        <v>M</v>
      </c>
      <c r="L106" s="268" t="str">
        <f aca="false">L45</f>
        <v>T</v>
      </c>
      <c r="M106" s="268" t="str">
        <f aca="false">M45</f>
        <v>W</v>
      </c>
      <c r="N106" s="268" t="str">
        <f aca="false">N45</f>
        <v>R</v>
      </c>
      <c r="O106" s="268" t="str">
        <f aca="false">O45</f>
        <v>F</v>
      </c>
      <c r="P106" s="268" t="str">
        <f aca="false">P45</f>
        <v>S</v>
      </c>
      <c r="Q106" s="268" t="str">
        <f aca="false">Q45</f>
        <v>S</v>
      </c>
      <c r="R106" s="268" t="str">
        <f aca="false">R45</f>
        <v>M</v>
      </c>
      <c r="S106" s="268" t="str">
        <f aca="false">S45</f>
        <v>T</v>
      </c>
      <c r="T106" s="268" t="str">
        <f aca="false">T45</f>
        <v>W</v>
      </c>
      <c r="U106" s="268" t="str">
        <f aca="false">U45</f>
        <v>R</v>
      </c>
      <c r="V106" s="268" t="str">
        <f aca="false">V45</f>
        <v>F</v>
      </c>
      <c r="W106" s="268" t="str">
        <f aca="false">W45</f>
        <v>S</v>
      </c>
      <c r="X106" s="268" t="str">
        <f aca="false">X45</f>
        <v>S</v>
      </c>
      <c r="Y106" s="268" t="str">
        <f aca="false">Y45</f>
        <v>M</v>
      </c>
      <c r="Z106" s="268" t="str">
        <f aca="false">Z45</f>
        <v>T</v>
      </c>
      <c r="AA106" s="268" t="str">
        <f aca="false">AA45</f>
        <v>W</v>
      </c>
      <c r="AB106" s="268" t="str">
        <f aca="false">AB45</f>
        <v>R</v>
      </c>
      <c r="AC106" s="268" t="str">
        <f aca="false">AC45</f>
        <v>F</v>
      </c>
      <c r="AD106" s="268" t="str">
        <f aca="false">AD45</f>
        <v>S</v>
      </c>
      <c r="AE106" s="268" t="str">
        <f aca="false">AE45</f>
        <v>S</v>
      </c>
      <c r="AF106" s="268" t="str">
        <f aca="false">AF45</f>
        <v>M</v>
      </c>
      <c r="AG106" s="268" t="str">
        <f aca="false">AG45</f>
        <v>T</v>
      </c>
      <c r="AH106" s="8"/>
      <c r="AI106" s="309"/>
      <c r="AJ106" s="310"/>
      <c r="AK106" s="8"/>
      <c r="AL106" s="87"/>
      <c r="AN106" s="8"/>
      <c r="AO106" s="8"/>
      <c r="AP106" s="8"/>
      <c r="AQ106" s="8"/>
      <c r="AR106" s="8"/>
      <c r="AS106" s="8"/>
    </row>
    <row r="107" customFormat="false" ht="12.75" hidden="false" customHeight="true" outlineLevel="0" collapsed="false">
      <c r="A107" s="271"/>
      <c r="B107" s="272" t="s">
        <v>420</v>
      </c>
      <c r="C107" s="273"/>
      <c r="D107" s="273"/>
      <c r="E107" s="273"/>
      <c r="F107" s="273"/>
      <c r="G107" s="273"/>
      <c r="H107" s="273"/>
      <c r="I107" s="273"/>
      <c r="J107" s="273"/>
      <c r="K107" s="273"/>
      <c r="L107" s="273"/>
      <c r="M107" s="273"/>
      <c r="N107" s="273"/>
      <c r="O107" s="273"/>
      <c r="P107" s="273"/>
      <c r="Q107" s="273"/>
      <c r="R107" s="273"/>
      <c r="S107" s="273"/>
      <c r="T107" s="273"/>
      <c r="U107" s="273"/>
      <c r="V107" s="273"/>
      <c r="W107" s="273"/>
      <c r="X107" s="273"/>
      <c r="Y107" s="273"/>
      <c r="Z107" s="273"/>
      <c r="AA107" s="273"/>
      <c r="AB107" s="273"/>
      <c r="AC107" s="273"/>
      <c r="AD107" s="273"/>
      <c r="AE107" s="273"/>
      <c r="AF107" s="273"/>
      <c r="AG107" s="274"/>
      <c r="AH107" s="87"/>
      <c r="AI107" s="145"/>
      <c r="AJ107" s="312"/>
      <c r="AK107" s="150"/>
      <c r="AL107" s="132"/>
      <c r="AM107" s="9"/>
    </row>
    <row r="108" customFormat="false" ht="12.75" hidden="false" customHeight="true" outlineLevel="0" collapsed="false">
      <c r="A108" s="218" t="s">
        <v>459</v>
      </c>
      <c r="B108" s="275" t="n">
        <f aca="false">SUM(C108:AG108)</f>
        <v>0</v>
      </c>
      <c r="C108" s="150"/>
      <c r="D108" s="150"/>
      <c r="E108" s="150"/>
      <c r="F108" s="150"/>
      <c r="G108" s="150"/>
      <c r="H108" s="150"/>
      <c r="I108" s="150"/>
      <c r="J108" s="150"/>
      <c r="K108" s="150"/>
      <c r="L108" s="150"/>
      <c r="M108" s="150"/>
      <c r="N108" s="150"/>
      <c r="O108" s="150"/>
      <c r="P108" s="150"/>
      <c r="Q108" s="150"/>
      <c r="R108" s="150"/>
      <c r="S108" s="150"/>
      <c r="T108" s="150"/>
      <c r="U108" s="150"/>
      <c r="V108" s="150"/>
      <c r="W108" s="150"/>
      <c r="X108" s="150"/>
      <c r="Y108" s="150"/>
      <c r="Z108" s="150"/>
      <c r="AA108" s="150"/>
      <c r="AB108" s="150"/>
      <c r="AC108" s="150"/>
      <c r="AD108" s="150"/>
      <c r="AE108" s="150"/>
      <c r="AF108" s="150"/>
      <c r="AG108" s="301"/>
      <c r="AH108" s="87"/>
      <c r="AJ108" s="87"/>
      <c r="AK108" s="150"/>
      <c r="AL108" s="132"/>
      <c r="AM108" s="9"/>
    </row>
    <row r="109" customFormat="false" ht="12.75" hidden="false" customHeight="true" outlineLevel="0" collapsed="false">
      <c r="A109" s="218" t="s">
        <v>461</v>
      </c>
      <c r="B109" s="275" t="n">
        <f aca="false">SUM(C109:AG109)</f>
        <v>0</v>
      </c>
      <c r="C109" s="150"/>
      <c r="D109" s="150"/>
      <c r="E109" s="150"/>
      <c r="F109" s="150"/>
      <c r="G109" s="150"/>
      <c r="H109" s="150"/>
      <c r="I109" s="150"/>
      <c r="J109" s="150"/>
      <c r="K109" s="150"/>
      <c r="L109" s="150"/>
      <c r="M109" s="150"/>
      <c r="N109" s="150"/>
      <c r="O109" s="150"/>
      <c r="P109" s="150"/>
      <c r="Q109" s="150"/>
      <c r="R109" s="150"/>
      <c r="S109" s="150"/>
      <c r="T109" s="150"/>
      <c r="U109" s="150"/>
      <c r="V109" s="150"/>
      <c r="W109" s="150"/>
      <c r="X109" s="150"/>
      <c r="Y109" s="150"/>
      <c r="Z109" s="150"/>
      <c r="AA109" s="150"/>
      <c r="AB109" s="150"/>
      <c r="AC109" s="150"/>
      <c r="AD109" s="150"/>
      <c r="AE109" s="150"/>
      <c r="AF109" s="150"/>
      <c r="AG109" s="301"/>
      <c r="AH109" s="87"/>
      <c r="AJ109" s="87"/>
      <c r="AK109" s="150"/>
      <c r="AL109" s="132"/>
      <c r="AM109" s="9"/>
    </row>
    <row r="110" customFormat="false" ht="12.75" hidden="false" customHeight="true" outlineLevel="0" collapsed="false">
      <c r="A110" s="218" t="s">
        <v>462</v>
      </c>
      <c r="B110" s="275" t="n">
        <f aca="false">SUM(C110:AG110)</f>
        <v>0</v>
      </c>
      <c r="C110" s="150"/>
      <c r="D110" s="150"/>
      <c r="E110" s="150"/>
      <c r="F110" s="150"/>
      <c r="G110" s="150"/>
      <c r="H110" s="150"/>
      <c r="I110" s="150"/>
      <c r="J110" s="150"/>
      <c r="K110" s="150"/>
      <c r="L110" s="150"/>
      <c r="M110" s="150"/>
      <c r="N110" s="150"/>
      <c r="O110" s="150"/>
      <c r="P110" s="150"/>
      <c r="Q110" s="150"/>
      <c r="R110" s="150"/>
      <c r="S110" s="150"/>
      <c r="T110" s="150"/>
      <c r="U110" s="150"/>
      <c r="V110" s="150"/>
      <c r="W110" s="150"/>
      <c r="X110" s="150"/>
      <c r="Y110" s="150"/>
      <c r="Z110" s="150"/>
      <c r="AA110" s="150"/>
      <c r="AB110" s="150"/>
      <c r="AC110" s="150"/>
      <c r="AD110" s="150"/>
      <c r="AE110" s="150"/>
      <c r="AF110" s="150"/>
      <c r="AG110" s="301"/>
      <c r="AH110" s="87"/>
      <c r="AJ110" s="87"/>
      <c r="AK110" s="150"/>
      <c r="AL110" s="132"/>
      <c r="AM110" s="9"/>
    </row>
    <row r="111" customFormat="false" ht="12.75" hidden="false" customHeight="true" outlineLevel="0" collapsed="false">
      <c r="A111" s="218" t="s">
        <v>463</v>
      </c>
      <c r="B111" s="275" t="n">
        <f aca="false">SUM(C111:AG111)</f>
        <v>0</v>
      </c>
      <c r="C111" s="150"/>
      <c r="D111" s="150"/>
      <c r="E111" s="150"/>
      <c r="F111" s="150"/>
      <c r="G111" s="150"/>
      <c r="H111" s="150"/>
      <c r="I111" s="150"/>
      <c r="J111" s="150"/>
      <c r="K111" s="150"/>
      <c r="L111" s="150"/>
      <c r="M111" s="150"/>
      <c r="N111" s="150"/>
      <c r="O111" s="150"/>
      <c r="P111" s="150"/>
      <c r="Q111" s="150"/>
      <c r="R111" s="150"/>
      <c r="S111" s="150"/>
      <c r="T111" s="150"/>
      <c r="U111" s="150"/>
      <c r="V111" s="150"/>
      <c r="W111" s="150"/>
      <c r="X111" s="150"/>
      <c r="Y111" s="150"/>
      <c r="Z111" s="150"/>
      <c r="AA111" s="150"/>
      <c r="AB111" s="150"/>
      <c r="AC111" s="150"/>
      <c r="AD111" s="150"/>
      <c r="AE111" s="150"/>
      <c r="AF111" s="150"/>
      <c r="AG111" s="301"/>
      <c r="AH111" s="87"/>
      <c r="AJ111" s="87"/>
      <c r="AK111" s="150"/>
      <c r="AL111" s="132"/>
      <c r="AM111" s="9"/>
    </row>
    <row r="112" customFormat="false" ht="12.75" hidden="false" customHeight="true" outlineLevel="0" collapsed="false">
      <c r="A112" s="218" t="s">
        <v>464</v>
      </c>
      <c r="B112" s="275" t="n">
        <f aca="false">SUM(C112:AG112)</f>
        <v>0</v>
      </c>
      <c r="C112" s="150"/>
      <c r="D112" s="150"/>
      <c r="E112" s="150"/>
      <c r="F112" s="150"/>
      <c r="G112" s="150"/>
      <c r="H112" s="150"/>
      <c r="I112" s="150"/>
      <c r="J112" s="150"/>
      <c r="K112" s="150"/>
      <c r="L112" s="150"/>
      <c r="M112" s="150"/>
      <c r="N112" s="150"/>
      <c r="O112" s="150"/>
      <c r="P112" s="150"/>
      <c r="Q112" s="150"/>
      <c r="R112" s="150"/>
      <c r="S112" s="150"/>
      <c r="T112" s="150"/>
      <c r="U112" s="150"/>
      <c r="V112" s="150"/>
      <c r="W112" s="150"/>
      <c r="X112" s="150"/>
      <c r="Y112" s="150"/>
      <c r="Z112" s="150"/>
      <c r="AA112" s="150"/>
      <c r="AB112" s="150"/>
      <c r="AC112" s="150"/>
      <c r="AD112" s="150"/>
      <c r="AE112" s="150"/>
      <c r="AF112" s="150"/>
      <c r="AG112" s="301"/>
      <c r="AH112" s="87"/>
      <c r="AJ112" s="87"/>
      <c r="AK112" s="150"/>
      <c r="AL112" s="132"/>
      <c r="AM112" s="9"/>
    </row>
    <row r="113" customFormat="false" ht="12.75" hidden="false" customHeight="true" outlineLevel="0" collapsed="false">
      <c r="A113" s="218" t="s">
        <v>466</v>
      </c>
      <c r="B113" s="275" t="n">
        <f aca="false">SUM(C113:AG113)</f>
        <v>0</v>
      </c>
      <c r="C113" s="150"/>
      <c r="D113" s="150"/>
      <c r="E113" s="150"/>
      <c r="F113" s="150"/>
      <c r="G113" s="150"/>
      <c r="H113" s="150"/>
      <c r="I113" s="150"/>
      <c r="J113" s="150"/>
      <c r="K113" s="150"/>
      <c r="L113" s="150"/>
      <c r="M113" s="150"/>
      <c r="N113" s="150"/>
      <c r="O113" s="150"/>
      <c r="P113" s="150"/>
      <c r="Q113" s="150"/>
      <c r="R113" s="150"/>
      <c r="S113" s="150"/>
      <c r="T113" s="150"/>
      <c r="U113" s="150"/>
      <c r="V113" s="150"/>
      <c r="W113" s="150"/>
      <c r="X113" s="150"/>
      <c r="Y113" s="150"/>
      <c r="Z113" s="150"/>
      <c r="AA113" s="150"/>
      <c r="AB113" s="150"/>
      <c r="AC113" s="150"/>
      <c r="AD113" s="150"/>
      <c r="AE113" s="150"/>
      <c r="AF113" s="150"/>
      <c r="AG113" s="301"/>
      <c r="AH113" s="87"/>
      <c r="AJ113" s="87"/>
      <c r="AK113" s="150"/>
      <c r="AL113" s="132"/>
      <c r="AM113" s="9"/>
    </row>
    <row r="114" customFormat="false" ht="12.75" hidden="false" customHeight="true" outlineLevel="0" collapsed="false">
      <c r="A114" s="218"/>
      <c r="B114" s="275"/>
      <c r="C114" s="150"/>
      <c r="D114" s="150"/>
      <c r="E114" s="150"/>
      <c r="F114" s="150"/>
      <c r="G114" s="150"/>
      <c r="H114" s="150"/>
      <c r="I114" s="150"/>
      <c r="J114" s="150"/>
      <c r="K114" s="150"/>
      <c r="L114" s="150"/>
      <c r="M114" s="150"/>
      <c r="N114" s="150"/>
      <c r="O114" s="150"/>
      <c r="P114" s="150"/>
      <c r="Q114" s="150"/>
      <c r="R114" s="150"/>
      <c r="S114" s="150"/>
      <c r="T114" s="150"/>
      <c r="U114" s="150"/>
      <c r="V114" s="150"/>
      <c r="W114" s="150"/>
      <c r="X114" s="150"/>
      <c r="Y114" s="150"/>
      <c r="Z114" s="150"/>
      <c r="AA114" s="150"/>
      <c r="AB114" s="150"/>
      <c r="AC114" s="150"/>
      <c r="AD114" s="150"/>
      <c r="AE114" s="150"/>
      <c r="AF114" s="150"/>
      <c r="AG114" s="301"/>
      <c r="AH114" s="87"/>
      <c r="AJ114" s="87"/>
      <c r="AK114" s="150"/>
      <c r="AL114" s="132"/>
      <c r="AM114" s="9"/>
    </row>
    <row r="115" customFormat="false" ht="12.75" hidden="false" customHeight="true" outlineLevel="0" collapsed="false">
      <c r="A115" s="218"/>
      <c r="B115" s="275"/>
      <c r="C115" s="150"/>
      <c r="D115" s="150"/>
      <c r="E115" s="150"/>
      <c r="F115" s="150"/>
      <c r="G115" s="150"/>
      <c r="H115" s="150"/>
      <c r="I115" s="150"/>
      <c r="J115" s="150"/>
      <c r="K115" s="150"/>
      <c r="L115" s="150"/>
      <c r="M115" s="150"/>
      <c r="N115" s="150"/>
      <c r="O115" s="150"/>
      <c r="P115" s="150"/>
      <c r="Q115" s="150"/>
      <c r="R115" s="150"/>
      <c r="S115" s="150"/>
      <c r="T115" s="150"/>
      <c r="U115" s="150"/>
      <c r="V115" s="150"/>
      <c r="W115" s="150"/>
      <c r="X115" s="150"/>
      <c r="Y115" s="150"/>
      <c r="Z115" s="150"/>
      <c r="AA115" s="150"/>
      <c r="AB115" s="150"/>
      <c r="AC115" s="150"/>
      <c r="AD115" s="150"/>
      <c r="AE115" s="150"/>
      <c r="AF115" s="150"/>
      <c r="AG115" s="301"/>
      <c r="AH115" s="87"/>
      <c r="AJ115" s="87"/>
      <c r="AK115" s="150"/>
      <c r="AL115" s="132"/>
      <c r="AM115" s="9"/>
    </row>
    <row r="116" customFormat="false" ht="12.75" hidden="false" customHeight="true" outlineLevel="0" collapsed="false">
      <c r="A116" s="218"/>
      <c r="B116" s="275"/>
      <c r="C116" s="150"/>
      <c r="D116" s="150"/>
      <c r="E116" s="150"/>
      <c r="F116" s="150"/>
      <c r="G116" s="150"/>
      <c r="H116" s="150"/>
      <c r="I116" s="150"/>
      <c r="J116" s="150"/>
      <c r="K116" s="150"/>
      <c r="L116" s="150"/>
      <c r="M116" s="150"/>
      <c r="N116" s="150"/>
      <c r="O116" s="150"/>
      <c r="P116" s="150"/>
      <c r="Q116" s="150"/>
      <c r="R116" s="150"/>
      <c r="S116" s="150"/>
      <c r="T116" s="150"/>
      <c r="U116" s="150"/>
      <c r="V116" s="150"/>
      <c r="W116" s="150"/>
      <c r="X116" s="150"/>
      <c r="Y116" s="150"/>
      <c r="Z116" s="150"/>
      <c r="AA116" s="150"/>
      <c r="AB116" s="150"/>
      <c r="AC116" s="150"/>
      <c r="AD116" s="150"/>
      <c r="AE116" s="150"/>
      <c r="AF116" s="150"/>
      <c r="AG116" s="301"/>
      <c r="AH116" s="87"/>
      <c r="AJ116" s="87"/>
      <c r="AK116" s="150"/>
      <c r="AL116" s="132"/>
      <c r="AM116" s="9"/>
    </row>
    <row r="117" customFormat="false" ht="12.75" hidden="false" customHeight="true" outlineLevel="0" collapsed="false">
      <c r="A117" s="218"/>
      <c r="B117" s="275"/>
      <c r="C117" s="150"/>
      <c r="D117" s="150"/>
      <c r="E117" s="150"/>
      <c r="F117" s="150"/>
      <c r="G117" s="150"/>
      <c r="H117" s="150"/>
      <c r="I117" s="150"/>
      <c r="J117" s="150"/>
      <c r="K117" s="150"/>
      <c r="L117" s="150"/>
      <c r="M117" s="150"/>
      <c r="N117" s="150"/>
      <c r="O117" s="150"/>
      <c r="P117" s="150"/>
      <c r="Q117" s="150"/>
      <c r="R117" s="150"/>
      <c r="S117" s="150"/>
      <c r="T117" s="150"/>
      <c r="U117" s="150"/>
      <c r="V117" s="150"/>
      <c r="W117" s="150"/>
      <c r="X117" s="150"/>
      <c r="Y117" s="150"/>
      <c r="Z117" s="150"/>
      <c r="AA117" s="150"/>
      <c r="AB117" s="150"/>
      <c r="AC117" s="150"/>
      <c r="AD117" s="150"/>
      <c r="AE117" s="150"/>
      <c r="AF117" s="150"/>
      <c r="AG117" s="301"/>
      <c r="AH117" s="87"/>
      <c r="AJ117" s="87"/>
      <c r="AK117" s="150"/>
      <c r="AL117" s="132"/>
      <c r="AM117" s="9"/>
    </row>
    <row r="118" customFormat="false" ht="12.75" hidden="false" customHeight="true" outlineLevel="0" collapsed="false">
      <c r="A118" s="313" t="s">
        <v>469</v>
      </c>
      <c r="B118" s="304" t="n">
        <f aca="false">SUM(B108:B117)</f>
        <v>0</v>
      </c>
      <c r="C118" s="314"/>
      <c r="D118" s="314"/>
      <c r="E118" s="314"/>
      <c r="F118" s="314"/>
      <c r="G118" s="314"/>
      <c r="H118" s="314"/>
      <c r="I118" s="314"/>
      <c r="J118" s="314"/>
      <c r="K118" s="314"/>
      <c r="L118" s="314"/>
      <c r="M118" s="314"/>
      <c r="N118" s="314"/>
      <c r="O118" s="314"/>
      <c r="P118" s="314"/>
      <c r="Q118" s="314"/>
      <c r="R118" s="314"/>
      <c r="S118" s="314"/>
      <c r="T118" s="314"/>
      <c r="U118" s="314"/>
      <c r="V118" s="314"/>
      <c r="W118" s="314"/>
      <c r="X118" s="314"/>
      <c r="Y118" s="314"/>
      <c r="Z118" s="314"/>
      <c r="AA118" s="314"/>
      <c r="AB118" s="314"/>
      <c r="AC118" s="314"/>
      <c r="AD118" s="314"/>
      <c r="AE118" s="314"/>
      <c r="AF118" s="314"/>
      <c r="AG118" s="315"/>
      <c r="AH118" s="87"/>
      <c r="AJ118" s="87"/>
      <c r="AK118" s="150"/>
      <c r="AL118" s="132"/>
      <c r="AM118" s="9"/>
    </row>
    <row r="119" customFormat="false" ht="12.75" hidden="false" customHeight="true" outlineLevel="0" collapsed="false">
      <c r="A119" s="87"/>
      <c r="B119" s="308"/>
      <c r="AH119" s="87"/>
      <c r="AJ119" s="87"/>
      <c r="AK119" s="150"/>
      <c r="AL119" s="132"/>
      <c r="AM119" s="9"/>
    </row>
    <row r="120" customFormat="false" ht="12.75" hidden="false" customHeight="true" outlineLevel="0" collapsed="false">
      <c r="A120" s="87"/>
      <c r="B120" s="308"/>
      <c r="AH120" s="87"/>
      <c r="AJ120" s="87"/>
      <c r="AK120" s="150"/>
      <c r="AL120" s="132"/>
      <c r="AM120" s="9"/>
    </row>
    <row r="121" customFormat="false" ht="12.75" hidden="false" customHeight="true" outlineLevel="0" collapsed="false">
      <c r="A121" s="252" t="s">
        <v>470</v>
      </c>
      <c r="B121" s="252"/>
      <c r="AH121" s="87"/>
      <c r="AJ121" s="87"/>
      <c r="AK121" s="150"/>
      <c r="AL121" s="132"/>
      <c r="AM121" s="9"/>
    </row>
    <row r="122" customFormat="false" ht="12.75" hidden="false" customHeight="true" outlineLevel="0" collapsed="false">
      <c r="AK122" s="8"/>
      <c r="AL122" s="132"/>
      <c r="AM122" s="9"/>
    </row>
    <row r="123" customFormat="false" ht="12.75" hidden="false" customHeight="true" outlineLevel="0" collapsed="false">
      <c r="D123" s="140" t="s">
        <v>14</v>
      </c>
      <c r="AI123" s="8"/>
      <c r="AJ123" s="72"/>
      <c r="AK123" s="72"/>
      <c r="AL123" s="8"/>
      <c r="AM123" s="8"/>
    </row>
    <row r="124" customFormat="false" ht="12.75" hidden="false" customHeight="true" outlineLevel="0" collapsed="false">
      <c r="A124" s="316" t="s">
        <v>471</v>
      </c>
      <c r="B124" s="317"/>
      <c r="C124" s="318"/>
      <c r="D124" s="318"/>
      <c r="E124" s="319"/>
      <c r="G124" s="316" t="s">
        <v>472</v>
      </c>
      <c r="H124" s="316"/>
      <c r="I124" s="317"/>
      <c r="J124" s="318"/>
      <c r="K124" s="318"/>
      <c r="L124" s="319"/>
      <c r="M124" s="72"/>
      <c r="N124" s="72"/>
      <c r="O124" s="8"/>
      <c r="P124" s="8"/>
    </row>
    <row r="125" customFormat="false" ht="12.75" hidden="false" customHeight="true" outlineLevel="0" collapsed="false">
      <c r="A125" s="320" t="s">
        <v>321</v>
      </c>
      <c r="B125" s="256" t="s">
        <v>473</v>
      </c>
      <c r="C125" s="256"/>
      <c r="D125" s="256"/>
      <c r="E125" s="321" t="s">
        <v>474</v>
      </c>
      <c r="G125" s="320" t="s">
        <v>473</v>
      </c>
      <c r="H125" s="320"/>
      <c r="I125" s="320"/>
      <c r="J125" s="320"/>
      <c r="K125" s="320"/>
      <c r="L125" s="322" t="s">
        <v>474</v>
      </c>
      <c r="M125" s="72"/>
      <c r="N125" s="72"/>
      <c r="O125" s="8"/>
      <c r="P125" s="8"/>
    </row>
    <row r="126" customFormat="false" ht="12.75" hidden="false" customHeight="true" outlineLevel="0" collapsed="false">
      <c r="A126" s="323"/>
      <c r="B126" s="324"/>
      <c r="C126" s="87"/>
      <c r="D126" s="325"/>
      <c r="E126" s="326"/>
      <c r="G126" s="327"/>
      <c r="H126" s="324"/>
      <c r="I126" s="87"/>
      <c r="J126" s="8"/>
      <c r="K126" s="328"/>
      <c r="L126" s="326"/>
      <c r="M126" s="8"/>
      <c r="N126" s="8"/>
      <c r="O126" s="8"/>
      <c r="P126" s="8"/>
    </row>
    <row r="127" customFormat="false" ht="12.75" hidden="false" customHeight="true" outlineLevel="0" collapsed="false">
      <c r="A127" s="329"/>
      <c r="B127" s="87"/>
      <c r="C127" s="330"/>
      <c r="D127" s="325"/>
      <c r="E127" s="326"/>
      <c r="G127" s="331"/>
      <c r="H127" s="72"/>
      <c r="I127" s="332"/>
      <c r="J127" s="8"/>
      <c r="K127" s="328"/>
      <c r="L127" s="326"/>
      <c r="M127" s="8"/>
      <c r="N127" s="8"/>
      <c r="O127" s="8"/>
      <c r="P127" s="8"/>
    </row>
    <row r="128" customFormat="false" ht="12.75" hidden="false" customHeight="true" outlineLevel="0" collapsed="false">
      <c r="A128" s="329"/>
      <c r="B128" s="87"/>
      <c r="C128" s="330"/>
      <c r="D128" s="325"/>
      <c r="E128" s="326"/>
      <c r="G128" s="331"/>
      <c r="H128" s="87"/>
      <c r="I128" s="8"/>
      <c r="J128" s="8"/>
      <c r="K128" s="328"/>
      <c r="L128" s="326"/>
      <c r="M128" s="8"/>
      <c r="N128" s="8"/>
      <c r="O128" s="8"/>
      <c r="P128" s="8"/>
    </row>
    <row r="129" customFormat="false" ht="12.75" hidden="false" customHeight="true" outlineLevel="0" collapsed="false">
      <c r="A129" s="329"/>
      <c r="B129" s="87"/>
      <c r="C129" s="330"/>
      <c r="D129" s="325"/>
      <c r="E129" s="333"/>
      <c r="G129" s="331"/>
      <c r="H129" s="87"/>
      <c r="I129" s="8"/>
      <c r="J129" s="8"/>
      <c r="K129" s="325"/>
      <c r="L129" s="333"/>
      <c r="M129" s="8"/>
      <c r="N129" s="8"/>
      <c r="O129" s="8"/>
      <c r="P129" s="8"/>
    </row>
    <row r="130" customFormat="false" ht="12.75" hidden="false" customHeight="true" outlineLevel="0" collapsed="false">
      <c r="A130" s="329"/>
      <c r="B130" s="87"/>
      <c r="C130" s="330"/>
      <c r="D130" s="325"/>
      <c r="E130" s="333"/>
      <c r="G130" s="331"/>
      <c r="H130" s="87"/>
      <c r="I130" s="8"/>
      <c r="J130" s="8"/>
      <c r="K130" s="325"/>
      <c r="L130" s="326"/>
      <c r="M130" s="8"/>
      <c r="N130" s="8"/>
      <c r="O130" s="8"/>
      <c r="P130" s="8"/>
    </row>
    <row r="131" customFormat="false" ht="12.75" hidden="false" customHeight="true" outlineLevel="0" collapsed="false">
      <c r="A131" s="329"/>
      <c r="B131" s="87"/>
      <c r="C131" s="330"/>
      <c r="D131" s="325"/>
      <c r="E131" s="333"/>
      <c r="G131" s="331"/>
      <c r="H131" s="87"/>
      <c r="I131" s="8"/>
      <c r="J131" s="8"/>
      <c r="K131" s="325"/>
      <c r="L131" s="326"/>
      <c r="M131" s="8"/>
      <c r="N131" s="8"/>
      <c r="O131" s="8"/>
      <c r="P131" s="8"/>
    </row>
    <row r="132" customFormat="false" ht="12.75" hidden="false" customHeight="true" outlineLevel="0" collapsed="false">
      <c r="A132" s="329"/>
      <c r="B132" s="87"/>
      <c r="C132" s="330"/>
      <c r="D132" s="334"/>
      <c r="E132" s="333"/>
      <c r="G132" s="331"/>
      <c r="H132" s="8"/>
      <c r="I132" s="8"/>
      <c r="J132" s="8"/>
      <c r="K132" s="328"/>
      <c r="L132" s="333"/>
      <c r="M132" s="8"/>
      <c r="N132" s="8"/>
      <c r="O132" s="8"/>
      <c r="P132" s="8"/>
    </row>
    <row r="133" customFormat="false" ht="12.75" hidden="false" customHeight="true" outlineLevel="0" collapsed="false">
      <c r="A133" s="329"/>
      <c r="B133" s="87"/>
      <c r="C133" s="330"/>
      <c r="D133" s="334"/>
      <c r="E133" s="333"/>
      <c r="G133" s="331"/>
      <c r="H133" s="87"/>
      <c r="I133" s="8"/>
      <c r="J133" s="8"/>
      <c r="K133" s="325"/>
      <c r="L133" s="333"/>
      <c r="M133" s="8"/>
      <c r="N133" s="8"/>
      <c r="O133" s="8"/>
      <c r="P133" s="8"/>
    </row>
    <row r="134" customFormat="false" ht="12.75" hidden="false" customHeight="true" outlineLevel="0" collapsed="false">
      <c r="A134" s="329"/>
      <c r="B134" s="87"/>
      <c r="C134" s="330"/>
      <c r="D134" s="334"/>
      <c r="E134" s="333"/>
      <c r="G134" s="331"/>
      <c r="H134" s="87"/>
      <c r="I134" s="8"/>
      <c r="J134" s="8"/>
      <c r="K134" s="325"/>
      <c r="L134" s="326"/>
      <c r="M134" s="10"/>
      <c r="N134" s="9"/>
      <c r="O134" s="8"/>
      <c r="P134" s="8"/>
    </row>
    <row r="135" customFormat="false" ht="12.75" hidden="false" customHeight="true" outlineLevel="0" collapsed="false">
      <c r="A135" s="329"/>
      <c r="B135" s="87"/>
      <c r="C135" s="330"/>
      <c r="D135" s="325"/>
      <c r="E135" s="333"/>
      <c r="G135" s="331"/>
      <c r="H135" s="87"/>
      <c r="I135" s="8"/>
      <c r="J135" s="8"/>
      <c r="K135" s="325"/>
      <c r="L135" s="326"/>
      <c r="M135" s="10"/>
      <c r="N135" s="8"/>
      <c r="O135" s="8"/>
      <c r="P135" s="8"/>
    </row>
    <row r="136" customFormat="false" ht="12.75" hidden="false" customHeight="true" outlineLevel="0" collapsed="false">
      <c r="A136" s="329"/>
      <c r="B136" s="87"/>
      <c r="C136" s="330"/>
      <c r="D136" s="325"/>
      <c r="E136" s="333"/>
      <c r="G136" s="331"/>
      <c r="H136" s="87"/>
      <c r="I136" s="8"/>
      <c r="J136" s="8"/>
      <c r="K136" s="325"/>
      <c r="L136" s="326"/>
      <c r="M136" s="8"/>
      <c r="N136" s="10"/>
      <c r="O136" s="8"/>
      <c r="P136" s="8"/>
    </row>
    <row r="137" customFormat="false" ht="12.75" hidden="false" customHeight="true" outlineLevel="0" collapsed="false">
      <c r="A137" s="329"/>
      <c r="B137" s="87"/>
      <c r="C137" s="330"/>
      <c r="D137" s="325"/>
      <c r="E137" s="333"/>
      <c r="G137" s="331"/>
      <c r="H137" s="87"/>
      <c r="I137" s="8"/>
      <c r="J137" s="8"/>
      <c r="K137" s="325"/>
      <c r="L137" s="326"/>
      <c r="M137" s="8"/>
      <c r="N137" s="10"/>
      <c r="O137" s="8"/>
      <c r="P137" s="8"/>
    </row>
    <row r="138" customFormat="false" ht="12.75" hidden="false" customHeight="true" outlineLevel="0" collapsed="false">
      <c r="A138" s="329"/>
      <c r="B138" s="87"/>
      <c r="C138" s="330"/>
      <c r="D138" s="325"/>
      <c r="E138" s="333"/>
      <c r="F138" s="140" t="n">
        <f aca="false">SUM(E127:E138)</f>
        <v>0</v>
      </c>
      <c r="G138" s="331"/>
      <c r="H138" s="87"/>
      <c r="I138" s="8"/>
      <c r="J138" s="8"/>
      <c r="K138" s="325"/>
      <c r="L138" s="326"/>
      <c r="M138" s="8"/>
      <c r="N138" s="8"/>
      <c r="O138" s="8"/>
      <c r="P138" s="8"/>
    </row>
    <row r="139" customFormat="false" ht="12.75" hidden="false" customHeight="true" outlineLevel="0" collapsed="false">
      <c r="A139" s="329"/>
      <c r="B139" s="87"/>
      <c r="C139" s="330"/>
      <c r="D139" s="325"/>
      <c r="E139" s="333"/>
      <c r="G139" s="331"/>
      <c r="H139" s="87"/>
      <c r="I139" s="8"/>
      <c r="J139" s="8"/>
      <c r="K139" s="325"/>
      <c r="L139" s="326"/>
      <c r="M139" s="8"/>
      <c r="N139" s="8"/>
      <c r="O139" s="8"/>
      <c r="P139" s="8"/>
    </row>
    <row r="140" customFormat="false" ht="12.75" hidden="false" customHeight="true" outlineLevel="0" collapsed="false">
      <c r="A140" s="329"/>
      <c r="B140" s="8"/>
      <c r="C140" s="8"/>
      <c r="D140" s="325"/>
      <c r="E140" s="326"/>
      <c r="G140" s="331"/>
      <c r="H140" s="87"/>
      <c r="I140" s="8"/>
      <c r="J140" s="8"/>
      <c r="K140" s="325"/>
      <c r="L140" s="326"/>
      <c r="M140" s="8"/>
      <c r="N140" s="8"/>
      <c r="O140" s="8"/>
      <c r="P140" s="8"/>
    </row>
    <row r="141" customFormat="false" ht="12.75" hidden="false" customHeight="true" outlineLevel="0" collapsed="false">
      <c r="A141" s="329"/>
      <c r="B141" s="8"/>
      <c r="C141" s="8"/>
      <c r="D141" s="325"/>
      <c r="E141" s="326"/>
      <c r="G141" s="331"/>
      <c r="H141" s="87"/>
      <c r="I141" s="8"/>
      <c r="J141" s="8"/>
      <c r="K141" s="325"/>
      <c r="L141" s="326"/>
      <c r="M141" s="8"/>
      <c r="N141" s="8"/>
      <c r="O141" s="8"/>
      <c r="P141" s="8"/>
    </row>
    <row r="142" customFormat="false" ht="12.75" hidden="false" customHeight="true" outlineLevel="0" collapsed="false">
      <c r="A142" s="329"/>
      <c r="B142" s="87"/>
      <c r="C142" s="87"/>
      <c r="D142" s="325"/>
      <c r="E142" s="326"/>
      <c r="G142" s="331"/>
      <c r="H142" s="87"/>
      <c r="I142" s="8"/>
      <c r="J142" s="8"/>
      <c r="K142" s="325"/>
      <c r="L142" s="326"/>
      <c r="M142" s="8"/>
      <c r="N142" s="8"/>
      <c r="O142" s="8"/>
      <c r="P142" s="8"/>
    </row>
    <row r="143" customFormat="false" ht="12.75" hidden="false" customHeight="true" outlineLevel="0" collapsed="false">
      <c r="A143" s="329"/>
      <c r="B143" s="87"/>
      <c r="C143" s="87"/>
      <c r="D143" s="325"/>
      <c r="E143" s="326"/>
      <c r="G143" s="331"/>
      <c r="H143" s="87"/>
      <c r="I143" s="8"/>
      <c r="J143" s="8"/>
      <c r="K143" s="325"/>
      <c r="L143" s="326"/>
      <c r="M143" s="8"/>
      <c r="N143" s="8"/>
      <c r="O143" s="8"/>
      <c r="P143" s="8"/>
    </row>
    <row r="144" customFormat="false" ht="12.75" hidden="false" customHeight="true" outlineLevel="0" collapsed="false">
      <c r="A144" s="329"/>
      <c r="B144" s="87"/>
      <c r="C144" s="87"/>
      <c r="D144" s="325"/>
      <c r="E144" s="326"/>
      <c r="G144" s="331"/>
      <c r="H144" s="87"/>
      <c r="I144" s="8"/>
      <c r="J144" s="8"/>
      <c r="K144" s="325"/>
      <c r="L144" s="326"/>
      <c r="M144" s="8"/>
      <c r="N144" s="8"/>
      <c r="O144" s="8"/>
      <c r="P144" s="8"/>
    </row>
    <row r="145" customFormat="false" ht="12.75" hidden="false" customHeight="true" outlineLevel="0" collapsed="false">
      <c r="A145" s="329"/>
      <c r="B145" s="87"/>
      <c r="C145" s="87"/>
      <c r="D145" s="325"/>
      <c r="E145" s="326"/>
      <c r="G145" s="331"/>
      <c r="H145" s="87"/>
      <c r="I145" s="8"/>
      <c r="J145" s="8"/>
      <c r="K145" s="325"/>
      <c r="L145" s="326"/>
      <c r="M145" s="8"/>
      <c r="N145" s="8"/>
      <c r="O145" s="8"/>
      <c r="P145" s="8"/>
    </row>
    <row r="146" customFormat="false" ht="12.75" hidden="false" customHeight="true" outlineLevel="0" collapsed="false">
      <c r="A146" s="329"/>
      <c r="B146" s="87"/>
      <c r="C146" s="87"/>
      <c r="D146" s="325"/>
      <c r="E146" s="326"/>
      <c r="G146" s="331"/>
      <c r="H146" s="87"/>
      <c r="I146" s="8"/>
      <c r="J146" s="8"/>
      <c r="K146" s="325"/>
      <c r="L146" s="326"/>
      <c r="M146" s="8"/>
      <c r="N146" s="8"/>
      <c r="O146" s="8"/>
      <c r="P146" s="8"/>
    </row>
    <row r="147" customFormat="false" ht="12.75" hidden="false" customHeight="true" outlineLevel="0" collapsed="false">
      <c r="A147" s="329"/>
      <c r="B147" s="87"/>
      <c r="C147" s="87"/>
      <c r="D147" s="325"/>
      <c r="E147" s="326"/>
      <c r="G147" s="331"/>
      <c r="H147" s="87"/>
      <c r="I147" s="8"/>
      <c r="J147" s="8"/>
      <c r="K147" s="325"/>
      <c r="L147" s="326"/>
      <c r="M147" s="8"/>
      <c r="N147" s="8"/>
      <c r="O147" s="8"/>
      <c r="P147" s="8"/>
    </row>
    <row r="148" customFormat="false" ht="12.75" hidden="false" customHeight="true" outlineLevel="0" collapsed="false">
      <c r="A148" s="329"/>
      <c r="B148" s="87"/>
      <c r="C148" s="87"/>
      <c r="D148" s="325"/>
      <c r="E148" s="326"/>
      <c r="G148" s="331"/>
      <c r="H148" s="87"/>
      <c r="I148" s="8"/>
      <c r="J148" s="8"/>
      <c r="K148" s="325"/>
      <c r="L148" s="326"/>
      <c r="M148" s="8"/>
      <c r="N148" s="8"/>
      <c r="O148" s="8"/>
      <c r="P148" s="8"/>
    </row>
    <row r="149" customFormat="false" ht="12.75" hidden="false" customHeight="true" outlineLevel="0" collapsed="false">
      <c r="A149" s="329"/>
      <c r="B149" s="87"/>
      <c r="C149" s="87"/>
      <c r="D149" s="325"/>
      <c r="E149" s="326"/>
      <c r="G149" s="331"/>
      <c r="H149" s="87"/>
      <c r="I149" s="8"/>
      <c r="J149" s="8"/>
      <c r="K149" s="325"/>
      <c r="L149" s="326"/>
      <c r="M149" s="8"/>
      <c r="N149" s="8"/>
      <c r="O149" s="8"/>
      <c r="P149" s="8"/>
    </row>
    <row r="150" customFormat="false" ht="12.75" hidden="false" customHeight="true" outlineLevel="0" collapsed="false">
      <c r="A150" s="329"/>
      <c r="B150" s="87"/>
      <c r="C150" s="87"/>
      <c r="D150" s="325"/>
      <c r="E150" s="326"/>
      <c r="G150" s="331"/>
      <c r="H150" s="87"/>
      <c r="I150" s="8"/>
      <c r="J150" s="8"/>
      <c r="K150" s="325"/>
      <c r="L150" s="326"/>
      <c r="M150" s="8"/>
      <c r="N150" s="8"/>
      <c r="O150" s="8"/>
      <c r="P150" s="8"/>
    </row>
    <row r="151" customFormat="false" ht="12.75" hidden="false" customHeight="true" outlineLevel="0" collapsed="false">
      <c r="A151" s="329"/>
      <c r="B151" s="87"/>
      <c r="C151" s="87"/>
      <c r="D151" s="325"/>
      <c r="E151" s="326"/>
      <c r="G151" s="331"/>
      <c r="H151" s="87"/>
      <c r="I151" s="8"/>
      <c r="J151" s="8"/>
      <c r="K151" s="325"/>
      <c r="L151" s="326"/>
      <c r="M151" s="8"/>
      <c r="N151" s="8"/>
      <c r="O151" s="8"/>
      <c r="P151" s="8"/>
    </row>
    <row r="152" customFormat="false" ht="12.75" hidden="false" customHeight="true" outlineLevel="0" collapsed="false">
      <c r="A152" s="329"/>
      <c r="B152" s="87"/>
      <c r="C152" s="87"/>
      <c r="D152" s="325"/>
      <c r="E152" s="326"/>
      <c r="G152" s="331"/>
      <c r="H152" s="87"/>
      <c r="I152" s="8"/>
      <c r="J152" s="8"/>
      <c r="K152" s="325"/>
      <c r="L152" s="326"/>
      <c r="M152" s="8"/>
      <c r="N152" s="8"/>
      <c r="O152" s="8"/>
      <c r="P152" s="8"/>
    </row>
    <row r="153" customFormat="false" ht="12.75" hidden="false" customHeight="true" outlineLevel="0" collapsed="false">
      <c r="A153" s="329"/>
      <c r="B153" s="87"/>
      <c r="C153" s="87"/>
      <c r="D153" s="325"/>
      <c r="E153" s="326"/>
      <c r="G153" s="331"/>
      <c r="H153" s="87"/>
      <c r="I153" s="8"/>
      <c r="J153" s="8"/>
      <c r="K153" s="325"/>
      <c r="L153" s="326"/>
      <c r="M153" s="8"/>
      <c r="N153" s="8"/>
      <c r="O153" s="8"/>
      <c r="P153" s="8"/>
    </row>
    <row r="154" customFormat="false" ht="12.75" hidden="false" customHeight="true" outlineLevel="0" collapsed="false">
      <c r="A154" s="329"/>
      <c r="B154" s="87"/>
      <c r="C154" s="87"/>
      <c r="D154" s="325"/>
      <c r="E154" s="326"/>
      <c r="G154" s="331"/>
      <c r="H154" s="87"/>
      <c r="I154" s="8"/>
      <c r="J154" s="8"/>
      <c r="K154" s="325"/>
      <c r="L154" s="326"/>
      <c r="M154" s="8"/>
      <c r="N154" s="8"/>
      <c r="O154" s="8"/>
      <c r="P154" s="8"/>
    </row>
    <row r="155" customFormat="false" ht="12.75" hidden="false" customHeight="true" outlineLevel="0" collapsed="false">
      <c r="A155" s="329"/>
      <c r="B155" s="87"/>
      <c r="C155" s="87"/>
      <c r="D155" s="325"/>
      <c r="E155" s="326"/>
      <c r="G155" s="331"/>
      <c r="H155" s="87"/>
      <c r="I155" s="8"/>
      <c r="J155" s="8"/>
      <c r="K155" s="325"/>
      <c r="L155" s="326"/>
      <c r="M155" s="8"/>
      <c r="N155" s="8"/>
      <c r="O155" s="8"/>
      <c r="P155" s="8"/>
    </row>
    <row r="156" customFormat="false" ht="12.75" hidden="false" customHeight="true" outlineLevel="0" collapsed="false">
      <c r="A156" s="329"/>
      <c r="B156" s="87"/>
      <c r="C156" s="87"/>
      <c r="D156" s="325"/>
      <c r="E156" s="326"/>
      <c r="G156" s="331"/>
      <c r="H156" s="87"/>
      <c r="I156" s="8"/>
      <c r="J156" s="8"/>
      <c r="K156" s="325"/>
      <c r="L156" s="326"/>
      <c r="M156" s="8"/>
      <c r="N156" s="8"/>
      <c r="O156" s="8"/>
      <c r="P156" s="8"/>
    </row>
    <row r="157" customFormat="false" ht="12.75" hidden="false" customHeight="true" outlineLevel="0" collapsed="false">
      <c r="A157" s="329"/>
      <c r="B157" s="87"/>
      <c r="C157" s="87"/>
      <c r="D157" s="325"/>
      <c r="E157" s="326"/>
      <c r="G157" s="331"/>
      <c r="H157" s="87"/>
      <c r="I157" s="8"/>
      <c r="J157" s="8"/>
      <c r="K157" s="325"/>
      <c r="L157" s="326"/>
      <c r="M157" s="8"/>
      <c r="N157" s="8"/>
      <c r="O157" s="8"/>
      <c r="P157" s="8"/>
    </row>
    <row r="158" customFormat="false" ht="12.75" hidden="false" customHeight="true" outlineLevel="0" collapsed="false">
      <c r="A158" s="329"/>
      <c r="B158" s="87"/>
      <c r="C158" s="87"/>
      <c r="D158" s="325"/>
      <c r="E158" s="336"/>
      <c r="G158" s="331"/>
      <c r="H158" s="87"/>
      <c r="I158" s="8"/>
      <c r="J158" s="8"/>
      <c r="K158" s="325"/>
      <c r="L158" s="336"/>
      <c r="M158" s="8"/>
      <c r="N158" s="8"/>
      <c r="O158" s="8"/>
      <c r="P158" s="8"/>
    </row>
    <row r="159" customFormat="false" ht="12.75" hidden="false" customHeight="true" outlineLevel="0" collapsed="false">
      <c r="A159" s="337"/>
      <c r="B159" s="87"/>
      <c r="C159" s="87"/>
      <c r="D159" s="338" t="s">
        <v>475</v>
      </c>
      <c r="E159" s="339" t="n">
        <f aca="false">SUM(E126:E158)</f>
        <v>0</v>
      </c>
      <c r="G159" s="337"/>
      <c r="H159" s="87"/>
      <c r="I159" s="8"/>
      <c r="J159" s="8"/>
      <c r="K159" s="338" t="s">
        <v>476</v>
      </c>
      <c r="L159" s="339" t="n">
        <f aca="false">SUM(L126:L158)</f>
        <v>0</v>
      </c>
      <c r="M159" s="8"/>
      <c r="N159" s="8"/>
      <c r="O159" s="8"/>
      <c r="P159" s="8"/>
    </row>
    <row r="160" customFormat="false" ht="12.75" hidden="false" customHeight="true" outlineLevel="0" collapsed="false">
      <c r="A160" s="340"/>
      <c r="B160" s="341"/>
      <c r="C160" s="341"/>
      <c r="D160" s="341"/>
      <c r="E160" s="342"/>
      <c r="G160" s="340"/>
      <c r="H160" s="341"/>
      <c r="I160" s="341"/>
      <c r="J160" s="341"/>
      <c r="K160" s="341"/>
      <c r="L160" s="342"/>
      <c r="M160" s="8"/>
      <c r="N160" s="8"/>
      <c r="O160" s="8"/>
      <c r="P160" s="8"/>
    </row>
    <row r="161" customFormat="false" ht="12.75" hidden="false" customHeight="true" outlineLevel="0" collapsed="false">
      <c r="AJ161" s="8"/>
      <c r="AK161" s="8"/>
      <c r="AL161" s="8"/>
      <c r="AM161" s="8"/>
    </row>
    <row r="162" customFormat="false" ht="12.75" hidden="false" customHeight="true" outlineLevel="0" collapsed="false">
      <c r="AJ162" s="8"/>
      <c r="AK162" s="8"/>
      <c r="AL162" s="8"/>
      <c r="AM162" s="8"/>
    </row>
    <row r="163" customFormat="false" ht="12.75" hidden="false" customHeight="true" outlineLevel="0" collapsed="false">
      <c r="A163" s="316" t="s">
        <v>477</v>
      </c>
      <c r="B163" s="318"/>
      <c r="C163" s="318"/>
      <c r="D163" s="318"/>
      <c r="E163" s="319"/>
      <c r="AJ163" s="8"/>
      <c r="AK163" s="8"/>
      <c r="AL163" s="8"/>
      <c r="AM163" s="8"/>
    </row>
    <row r="164" customFormat="false" ht="12.75" hidden="false" customHeight="true" outlineLevel="0" collapsed="false">
      <c r="A164" s="320" t="s">
        <v>321</v>
      </c>
      <c r="B164" s="256" t="s">
        <v>473</v>
      </c>
      <c r="C164" s="256"/>
      <c r="D164" s="256"/>
      <c r="E164" s="321" t="s">
        <v>474</v>
      </c>
      <c r="AJ164" s="8"/>
      <c r="AK164" s="8"/>
      <c r="AL164" s="8"/>
      <c r="AM164" s="8"/>
    </row>
    <row r="165" customFormat="false" ht="12.75" hidden="false" customHeight="true" outlineLevel="0" collapsed="false">
      <c r="AJ165" s="8"/>
      <c r="AK165" s="8"/>
      <c r="AL165" s="8"/>
      <c r="AM165" s="8"/>
    </row>
    <row r="166" customFormat="false" ht="12.75" hidden="false" customHeight="true" outlineLevel="0" collapsed="false">
      <c r="A166" s="343"/>
      <c r="B166" s="87"/>
      <c r="C166" s="87"/>
      <c r="D166" s="325"/>
      <c r="E166" s="326"/>
      <c r="AJ166" s="8"/>
      <c r="AK166" s="8"/>
      <c r="AL166" s="8"/>
      <c r="AM166" s="8"/>
    </row>
    <row r="167" customFormat="false" ht="12.75" hidden="false" customHeight="true" outlineLevel="0" collapsed="false">
      <c r="A167" s="343"/>
      <c r="B167" s="87"/>
      <c r="C167" s="87"/>
      <c r="D167" s="325"/>
      <c r="E167" s="326"/>
      <c r="AJ167" s="8"/>
      <c r="AK167" s="8"/>
      <c r="AL167" s="8"/>
      <c r="AM167" s="8"/>
    </row>
    <row r="168" customFormat="false" ht="12.75" hidden="false" customHeight="true" outlineLevel="0" collapsed="false">
      <c r="A168" s="343"/>
      <c r="B168" s="87"/>
      <c r="C168" s="87"/>
      <c r="D168" s="325"/>
      <c r="E168" s="333"/>
      <c r="AJ168" s="8"/>
      <c r="AK168" s="8"/>
      <c r="AL168" s="8"/>
      <c r="AM168" s="8"/>
    </row>
    <row r="169" customFormat="false" ht="12.75" hidden="false" customHeight="true" outlineLevel="0" collapsed="false">
      <c r="A169" s="343"/>
      <c r="B169" s="87"/>
      <c r="C169" s="87"/>
      <c r="D169" s="325"/>
      <c r="E169" s="326"/>
      <c r="AJ169" s="8"/>
      <c r="AK169" s="8"/>
      <c r="AL169" s="8"/>
      <c r="AM169" s="8"/>
    </row>
    <row r="170" customFormat="false" ht="12.75" hidden="false" customHeight="true" outlineLevel="0" collapsed="false">
      <c r="A170" s="343"/>
      <c r="B170" s="87"/>
      <c r="C170" s="87"/>
      <c r="D170" s="325"/>
      <c r="E170" s="326"/>
      <c r="AJ170" s="8"/>
      <c r="AK170" s="8"/>
      <c r="AL170" s="8"/>
      <c r="AM170" s="8"/>
    </row>
    <row r="171" customFormat="false" ht="12.75" hidden="false" customHeight="true" outlineLevel="0" collapsed="false">
      <c r="E171" s="333"/>
      <c r="AJ171" s="8"/>
      <c r="AK171" s="8"/>
      <c r="AL171" s="8"/>
      <c r="AM171" s="8"/>
    </row>
    <row r="172" customFormat="false" ht="12.75" hidden="false" customHeight="true" outlineLevel="0" collapsed="false">
      <c r="A172" s="343"/>
      <c r="B172" s="87"/>
      <c r="C172" s="332"/>
      <c r="D172" s="334"/>
      <c r="E172" s="333"/>
      <c r="AJ172" s="8"/>
      <c r="AK172" s="8"/>
      <c r="AL172" s="8"/>
      <c r="AM172" s="8"/>
    </row>
    <row r="173" customFormat="false" ht="12.75" hidden="false" customHeight="true" outlineLevel="0" collapsed="false">
      <c r="A173" s="343"/>
      <c r="B173" s="324"/>
      <c r="C173" s="87"/>
      <c r="D173" s="325"/>
      <c r="E173" s="326"/>
      <c r="AJ173" s="8"/>
      <c r="AK173" s="8"/>
      <c r="AL173" s="8"/>
      <c r="AM173" s="8"/>
    </row>
    <row r="174" customFormat="false" ht="12.75" hidden="false" customHeight="true" outlineLevel="0" collapsed="false">
      <c r="A174" s="343"/>
      <c r="B174" s="87"/>
      <c r="C174" s="87"/>
      <c r="D174" s="325"/>
      <c r="E174" s="326"/>
      <c r="AJ174" s="8"/>
      <c r="AK174" s="8"/>
      <c r="AL174" s="8"/>
      <c r="AM174" s="8"/>
    </row>
    <row r="175" customFormat="false" ht="12.75" hidden="false" customHeight="true" outlineLevel="0" collapsed="false">
      <c r="A175" s="343"/>
      <c r="B175" s="87"/>
      <c r="C175" s="87"/>
      <c r="D175" s="325"/>
      <c r="E175" s="333"/>
      <c r="AJ175" s="8"/>
      <c r="AK175" s="8"/>
      <c r="AL175" s="8"/>
      <c r="AM175" s="8"/>
    </row>
    <row r="176" customFormat="false" ht="12.75" hidden="false" customHeight="true" outlineLevel="0" collapsed="false">
      <c r="A176" s="343"/>
      <c r="B176" s="87"/>
      <c r="C176" s="87"/>
      <c r="D176" s="325"/>
      <c r="E176" s="326"/>
      <c r="AJ176" s="8"/>
      <c r="AK176" s="8"/>
      <c r="AL176" s="8"/>
      <c r="AM176" s="8"/>
    </row>
    <row r="177" customFormat="false" ht="12.75" hidden="false" customHeight="true" outlineLevel="0" collapsed="false">
      <c r="A177" s="343"/>
      <c r="B177" s="87"/>
      <c r="C177" s="87"/>
      <c r="D177" s="325"/>
      <c r="E177" s="326"/>
      <c r="AJ177" s="8"/>
      <c r="AK177" s="8"/>
      <c r="AL177" s="8"/>
      <c r="AM177" s="8"/>
    </row>
    <row r="178" customFormat="false" ht="12.75" hidden="false" customHeight="true" outlineLevel="0" collapsed="false">
      <c r="A178" s="343"/>
      <c r="B178" s="72"/>
      <c r="C178" s="332"/>
      <c r="D178" s="334"/>
      <c r="E178" s="333"/>
      <c r="AJ178" s="8"/>
      <c r="AK178" s="8"/>
      <c r="AL178" s="8"/>
      <c r="AM178" s="8"/>
    </row>
    <row r="179" customFormat="false" ht="12.75" hidden="false" customHeight="true" outlineLevel="0" collapsed="false">
      <c r="A179" s="343"/>
      <c r="B179" s="72"/>
      <c r="C179" s="332"/>
      <c r="D179" s="334"/>
      <c r="E179" s="333"/>
      <c r="AJ179" s="8"/>
      <c r="AK179" s="8"/>
      <c r="AL179" s="8"/>
      <c r="AM179" s="8"/>
    </row>
    <row r="180" customFormat="false" ht="12.75" hidden="false" customHeight="true" outlineLevel="0" collapsed="false">
      <c r="A180" s="343"/>
      <c r="B180" s="72"/>
      <c r="C180" s="332"/>
      <c r="D180" s="334"/>
      <c r="E180" s="326"/>
      <c r="AJ180" s="8"/>
      <c r="AK180" s="8"/>
      <c r="AL180" s="8"/>
      <c r="AM180" s="8"/>
    </row>
    <row r="181" customFormat="false" ht="12.75" hidden="false" customHeight="true" outlineLevel="0" collapsed="false">
      <c r="A181" s="343"/>
      <c r="B181" s="87"/>
      <c r="C181" s="87"/>
      <c r="D181" s="325"/>
      <c r="E181" s="326"/>
      <c r="AJ181" s="8"/>
      <c r="AK181" s="8"/>
      <c r="AL181" s="8"/>
      <c r="AM181" s="8"/>
    </row>
    <row r="182" customFormat="false" ht="12.75" hidden="false" customHeight="true" outlineLevel="0" collapsed="false">
      <c r="A182" s="343"/>
      <c r="B182" s="87"/>
      <c r="C182" s="87"/>
      <c r="D182" s="325"/>
      <c r="E182" s="326"/>
      <c r="AJ182" s="8"/>
      <c r="AK182" s="8"/>
      <c r="AL182" s="8"/>
      <c r="AM182" s="8"/>
    </row>
    <row r="183" customFormat="false" ht="12.75" hidden="false" customHeight="true" outlineLevel="0" collapsed="false">
      <c r="A183" s="343"/>
      <c r="B183" s="87"/>
      <c r="C183" s="87"/>
      <c r="D183" s="325"/>
      <c r="E183" s="326"/>
      <c r="AJ183" s="8"/>
      <c r="AK183" s="8"/>
      <c r="AL183" s="8"/>
      <c r="AM183" s="8"/>
    </row>
    <row r="184" customFormat="false" ht="12.75" hidden="false" customHeight="true" outlineLevel="0" collapsed="false">
      <c r="A184" s="343"/>
      <c r="B184" s="87"/>
      <c r="C184" s="87"/>
      <c r="D184" s="325"/>
      <c r="E184" s="336"/>
      <c r="AJ184" s="8"/>
      <c r="AK184" s="8"/>
      <c r="AL184" s="8"/>
      <c r="AM184" s="8"/>
    </row>
    <row r="185" customFormat="false" ht="12.75" hidden="false" customHeight="true" outlineLevel="0" collapsed="false">
      <c r="A185" s="346"/>
      <c r="B185" s="87"/>
      <c r="C185" s="87"/>
      <c r="D185" s="338" t="s">
        <v>478</v>
      </c>
      <c r="E185" s="339" t="n">
        <f aca="false">SUM(E166:E184)</f>
        <v>0</v>
      </c>
      <c r="AJ185" s="8"/>
      <c r="AK185" s="8"/>
      <c r="AL185" s="8"/>
      <c r="AM185" s="8"/>
    </row>
    <row r="186" customFormat="false" ht="12.75" hidden="false" customHeight="true" outlineLevel="0" collapsed="false">
      <c r="A186" s="347"/>
      <c r="B186" s="341"/>
      <c r="C186" s="341"/>
      <c r="D186" s="341"/>
      <c r="E186" s="342"/>
      <c r="AJ186" s="8"/>
      <c r="AK186" s="8"/>
      <c r="AL186" s="8"/>
      <c r="AM186" s="8"/>
    </row>
    <row r="187" customFormat="false" ht="12.75" hidden="false" customHeight="true" outlineLevel="0" collapsed="false">
      <c r="AJ187" s="8"/>
      <c r="AK187" s="8"/>
      <c r="AL187" s="8"/>
      <c r="AM187" s="8"/>
    </row>
    <row r="188" customFormat="false" ht="12.75" hidden="false" customHeight="true" outlineLevel="0" collapsed="false">
      <c r="AJ188" s="8"/>
      <c r="AK188" s="8"/>
      <c r="AL188" s="8"/>
      <c r="AM188" s="8"/>
    </row>
    <row r="189" customFormat="false" ht="12.75" hidden="false" customHeight="true" outlineLevel="0" collapsed="false">
      <c r="A189" s="348" t="s">
        <v>479</v>
      </c>
      <c r="B189" s="349"/>
      <c r="C189" s="349"/>
      <c r="D189" s="349"/>
      <c r="E189" s="349"/>
      <c r="F189" s="349"/>
      <c r="G189" s="349"/>
      <c r="H189" s="349"/>
      <c r="I189" s="349"/>
      <c r="J189" s="349"/>
      <c r="K189" s="349"/>
      <c r="L189" s="349"/>
      <c r="M189" s="350"/>
      <c r="O189" s="8"/>
      <c r="P189" s="8"/>
      <c r="Q189" s="8"/>
      <c r="R189" s="8"/>
    </row>
    <row r="190" customFormat="false" ht="12.75" hidden="false" customHeight="true" outlineLevel="0" collapsed="false">
      <c r="A190" s="351" t="s">
        <v>480</v>
      </c>
      <c r="B190" s="352" t="s">
        <v>321</v>
      </c>
      <c r="C190" s="353" t="s">
        <v>481</v>
      </c>
      <c r="D190" s="354" t="s">
        <v>482</v>
      </c>
      <c r="E190" s="355" t="s">
        <v>473</v>
      </c>
      <c r="F190" s="355"/>
      <c r="G190" s="355"/>
      <c r="H190" s="355"/>
      <c r="I190" s="355"/>
      <c r="J190" s="355"/>
      <c r="K190" s="355"/>
      <c r="L190" s="355"/>
      <c r="M190" s="356" t="s">
        <v>474</v>
      </c>
      <c r="O190" s="8"/>
      <c r="P190" s="8"/>
      <c r="Q190" s="8"/>
      <c r="R190" s="8"/>
    </row>
    <row r="191" customFormat="false" ht="12.75" hidden="false" customHeight="true" outlineLevel="0" collapsed="false">
      <c r="A191" s="357"/>
      <c r="B191" s="358"/>
      <c r="C191" s="359"/>
      <c r="D191" s="325"/>
      <c r="E191" s="87"/>
      <c r="F191" s="87"/>
      <c r="G191" s="87"/>
      <c r="H191" s="87"/>
      <c r="I191" s="87"/>
      <c r="J191" s="87"/>
      <c r="K191" s="87"/>
      <c r="L191" s="87"/>
      <c r="M191" s="360"/>
      <c r="O191" s="8"/>
      <c r="P191" s="8"/>
      <c r="Q191" s="8"/>
      <c r="R191" s="8"/>
    </row>
    <row r="192" customFormat="false" ht="12.75" hidden="false" customHeight="true" outlineLevel="0" collapsed="false">
      <c r="A192" s="357"/>
      <c r="B192" s="358"/>
      <c r="C192" s="359"/>
      <c r="D192" s="325"/>
      <c r="E192" s="87"/>
      <c r="F192" s="87"/>
      <c r="G192" s="87"/>
      <c r="H192" s="87"/>
      <c r="I192" s="87"/>
      <c r="J192" s="87"/>
      <c r="K192" s="87"/>
      <c r="L192" s="87"/>
      <c r="M192" s="360"/>
      <c r="O192" s="8"/>
      <c r="P192" s="8"/>
      <c r="Q192" s="8"/>
      <c r="R192" s="8"/>
    </row>
    <row r="193" customFormat="false" ht="12.75" hidden="false" customHeight="true" outlineLevel="0" collapsed="false">
      <c r="A193" s="357"/>
      <c r="B193" s="358"/>
      <c r="C193" s="359"/>
      <c r="D193" s="325"/>
      <c r="E193" s="87"/>
      <c r="F193" s="87"/>
      <c r="G193" s="87"/>
      <c r="H193" s="87"/>
      <c r="I193" s="87"/>
      <c r="J193" s="87"/>
      <c r="K193" s="87"/>
      <c r="L193" s="87"/>
      <c r="M193" s="360"/>
      <c r="O193" s="8"/>
      <c r="P193" s="8"/>
      <c r="Q193" s="8"/>
      <c r="R193" s="8"/>
    </row>
    <row r="194" customFormat="false" ht="12.75" hidden="false" customHeight="true" outlineLevel="0" collapsed="false">
      <c r="A194" s="357"/>
      <c r="B194" s="358"/>
      <c r="C194" s="359"/>
      <c r="D194" s="325"/>
      <c r="E194" s="87"/>
      <c r="F194" s="87"/>
      <c r="G194" s="87"/>
      <c r="H194" s="87"/>
      <c r="I194" s="87"/>
      <c r="J194" s="87"/>
      <c r="K194" s="87"/>
      <c r="L194" s="87"/>
      <c r="M194" s="360"/>
      <c r="O194" s="8"/>
      <c r="P194" s="8"/>
      <c r="Q194" s="8"/>
      <c r="R194" s="8"/>
    </row>
    <row r="195" customFormat="false" ht="12.75" hidden="false" customHeight="true" outlineLevel="0" collapsed="false">
      <c r="A195" s="357"/>
      <c r="B195" s="358"/>
      <c r="C195" s="359"/>
      <c r="D195" s="325"/>
      <c r="E195" s="87"/>
      <c r="F195" s="87"/>
      <c r="G195" s="87"/>
      <c r="H195" s="87"/>
      <c r="I195" s="87"/>
      <c r="J195" s="87"/>
      <c r="K195" s="87"/>
      <c r="L195" s="87"/>
      <c r="M195" s="360"/>
      <c r="O195" s="8"/>
      <c r="P195" s="8"/>
      <c r="Q195" s="8"/>
      <c r="R195" s="8"/>
    </row>
    <row r="196" customFormat="false" ht="12.75" hidden="false" customHeight="true" outlineLevel="0" collapsed="false">
      <c r="A196" s="357"/>
      <c r="B196" s="358"/>
      <c r="C196" s="359"/>
      <c r="D196" s="325"/>
      <c r="E196" s="87"/>
      <c r="F196" s="87"/>
      <c r="G196" s="87"/>
      <c r="H196" s="87"/>
      <c r="I196" s="87"/>
      <c r="J196" s="87"/>
      <c r="K196" s="87"/>
      <c r="L196" s="87"/>
      <c r="M196" s="360"/>
    </row>
    <row r="197" customFormat="false" ht="12.75" hidden="false" customHeight="true" outlineLevel="0" collapsed="false">
      <c r="A197" s="357"/>
      <c r="B197" s="358"/>
      <c r="C197" s="359"/>
      <c r="D197" s="325"/>
      <c r="E197" s="87"/>
      <c r="F197" s="87"/>
      <c r="G197" s="87"/>
      <c r="H197" s="87"/>
      <c r="I197" s="87"/>
      <c r="J197" s="87"/>
      <c r="K197" s="87"/>
      <c r="L197" s="87"/>
      <c r="M197" s="360"/>
    </row>
    <row r="198" customFormat="false" ht="12.75" hidden="false" customHeight="true" outlineLevel="0" collapsed="false">
      <c r="A198" s="357"/>
      <c r="B198" s="358"/>
      <c r="C198" s="359"/>
      <c r="D198" s="325"/>
      <c r="E198" s="87"/>
      <c r="F198" s="87"/>
      <c r="G198" s="87"/>
      <c r="H198" s="87"/>
      <c r="I198" s="87"/>
      <c r="J198" s="87"/>
      <c r="K198" s="87"/>
      <c r="L198" s="87"/>
      <c r="M198" s="360"/>
    </row>
    <row r="199" customFormat="false" ht="12.75" hidden="false" customHeight="true" outlineLevel="0" collapsed="false">
      <c r="A199" s="357"/>
      <c r="B199" s="358"/>
      <c r="C199" s="359"/>
      <c r="D199" s="325"/>
      <c r="E199" s="87"/>
      <c r="F199" s="87"/>
      <c r="G199" s="87"/>
      <c r="H199" s="87"/>
      <c r="I199" s="87"/>
      <c r="J199" s="87"/>
      <c r="K199" s="87"/>
      <c r="L199" s="87"/>
      <c r="M199" s="360"/>
    </row>
    <row r="200" customFormat="false" ht="12.75" hidden="false" customHeight="true" outlineLevel="0" collapsed="false">
      <c r="A200" s="357"/>
      <c r="B200" s="358"/>
      <c r="C200" s="359"/>
      <c r="D200" s="325"/>
      <c r="E200" s="87"/>
      <c r="F200" s="87"/>
      <c r="G200" s="87"/>
      <c r="H200" s="87"/>
      <c r="I200" s="87"/>
      <c r="J200" s="87"/>
      <c r="K200" s="87"/>
      <c r="L200" s="87"/>
      <c r="M200" s="360"/>
    </row>
    <row r="201" customFormat="false" ht="12.75" hidden="false" customHeight="true" outlineLevel="0" collapsed="false">
      <c r="A201" s="361"/>
      <c r="B201" s="358"/>
      <c r="C201" s="359"/>
      <c r="D201" s="325"/>
      <c r="E201" s="87"/>
      <c r="F201" s="87"/>
      <c r="G201" s="87"/>
      <c r="H201" s="87"/>
      <c r="I201" s="87"/>
      <c r="J201" s="87"/>
      <c r="K201" s="87"/>
      <c r="L201" s="87"/>
      <c r="M201" s="360"/>
    </row>
    <row r="202" customFormat="false" ht="12.75" hidden="false" customHeight="true" outlineLevel="0" collapsed="false">
      <c r="A202" s="361"/>
      <c r="B202" s="358"/>
      <c r="C202" s="359"/>
      <c r="D202" s="325"/>
      <c r="E202" s="87"/>
      <c r="F202" s="87"/>
      <c r="G202" s="87"/>
      <c r="H202" s="87"/>
      <c r="I202" s="87"/>
      <c r="J202" s="87"/>
      <c r="K202" s="87"/>
      <c r="L202" s="87"/>
      <c r="M202" s="360"/>
    </row>
    <row r="203" customFormat="false" ht="12.75" hidden="false" customHeight="true" outlineLevel="0" collapsed="false">
      <c r="A203" s="361"/>
      <c r="B203" s="358"/>
      <c r="C203" s="359"/>
      <c r="D203" s="325"/>
      <c r="E203" s="87"/>
      <c r="F203" s="87"/>
      <c r="G203" s="87"/>
      <c r="H203" s="87"/>
      <c r="I203" s="87"/>
      <c r="J203" s="87"/>
      <c r="K203" s="87"/>
      <c r="L203" s="87"/>
      <c r="M203" s="360"/>
    </row>
    <row r="204" customFormat="false" ht="12.75" hidden="false" customHeight="true" outlineLevel="0" collapsed="false">
      <c r="A204" s="361"/>
      <c r="B204" s="358"/>
      <c r="C204" s="359"/>
      <c r="D204" s="325"/>
      <c r="E204" s="87"/>
      <c r="F204" s="87"/>
      <c r="G204" s="87"/>
      <c r="H204" s="87"/>
      <c r="I204" s="87"/>
      <c r="J204" s="87"/>
      <c r="K204" s="87"/>
      <c r="L204" s="87"/>
      <c r="M204" s="360"/>
    </row>
    <row r="205" customFormat="false" ht="12.75" hidden="false" customHeight="true" outlineLevel="0" collapsed="false">
      <c r="A205" s="361"/>
      <c r="B205" s="358"/>
      <c r="C205" s="362"/>
      <c r="D205" s="325"/>
      <c r="E205" s="87"/>
      <c r="F205" s="87"/>
      <c r="G205" s="87"/>
      <c r="H205" s="87"/>
      <c r="I205" s="87"/>
      <c r="J205" s="87"/>
      <c r="K205" s="87"/>
      <c r="L205" s="87"/>
      <c r="M205" s="360"/>
    </row>
    <row r="206" customFormat="false" ht="12.75" hidden="false" customHeight="true" outlineLevel="0" collapsed="false">
      <c r="A206" s="361"/>
      <c r="B206" s="358"/>
      <c r="C206" s="362"/>
      <c r="D206" s="325"/>
      <c r="E206" s="87"/>
      <c r="F206" s="87"/>
      <c r="G206" s="87"/>
      <c r="H206" s="87"/>
      <c r="I206" s="87"/>
      <c r="J206" s="87"/>
      <c r="K206" s="87"/>
      <c r="L206" s="87"/>
      <c r="M206" s="360"/>
    </row>
    <row r="207" customFormat="false" ht="12.75" hidden="false" customHeight="true" outlineLevel="0" collapsed="false">
      <c r="A207" s="361"/>
      <c r="B207" s="358"/>
      <c r="C207" s="362"/>
      <c r="D207" s="325"/>
      <c r="E207" s="87"/>
      <c r="F207" s="87"/>
      <c r="G207" s="87"/>
      <c r="H207" s="87"/>
      <c r="I207" s="87"/>
      <c r="J207" s="87"/>
      <c r="K207" s="87"/>
      <c r="L207" s="87"/>
      <c r="M207" s="360"/>
    </row>
    <row r="208" customFormat="false" ht="12.75" hidden="false" customHeight="true" outlineLevel="0" collapsed="false">
      <c r="A208" s="361"/>
      <c r="B208" s="358"/>
      <c r="C208" s="363"/>
      <c r="D208" s="325"/>
      <c r="E208" s="87"/>
      <c r="F208" s="87"/>
      <c r="G208" s="87"/>
      <c r="H208" s="87"/>
      <c r="I208" s="87"/>
      <c r="J208" s="87"/>
      <c r="K208" s="87"/>
      <c r="L208" s="87"/>
      <c r="M208" s="360"/>
    </row>
    <row r="209" customFormat="false" ht="12.75" hidden="false" customHeight="true" outlineLevel="0" collapsed="false">
      <c r="A209" s="361"/>
      <c r="B209" s="358"/>
      <c r="C209" s="363"/>
      <c r="D209" s="325"/>
      <c r="E209" s="87"/>
      <c r="F209" s="87"/>
      <c r="G209" s="87"/>
      <c r="H209" s="87"/>
      <c r="I209" s="87"/>
      <c r="J209" s="87"/>
      <c r="K209" s="87"/>
      <c r="L209" s="87"/>
      <c r="M209" s="360"/>
    </row>
    <row r="210" customFormat="false" ht="12.75" hidden="false" customHeight="true" outlineLevel="0" collapsed="false">
      <c r="A210" s="361"/>
      <c r="B210" s="358"/>
      <c r="C210" s="363"/>
      <c r="D210" s="325"/>
      <c r="E210" s="87"/>
      <c r="F210" s="87"/>
      <c r="G210" s="87"/>
      <c r="H210" s="87"/>
      <c r="I210" s="87"/>
      <c r="J210" s="87"/>
      <c r="K210" s="87"/>
      <c r="L210" s="87"/>
      <c r="M210" s="360"/>
    </row>
    <row r="211" customFormat="false" ht="12.75" hidden="false" customHeight="true" outlineLevel="0" collapsed="false">
      <c r="A211" s="361"/>
      <c r="B211" s="358"/>
      <c r="C211" s="363"/>
      <c r="D211" s="325"/>
      <c r="E211" s="87"/>
      <c r="F211" s="87"/>
      <c r="G211" s="87"/>
      <c r="H211" s="87"/>
      <c r="I211" s="87"/>
      <c r="J211" s="87"/>
      <c r="K211" s="87"/>
      <c r="L211" s="87"/>
      <c r="M211" s="360"/>
    </row>
    <row r="212" customFormat="false" ht="12.75" hidden="false" customHeight="true" outlineLevel="0" collapsed="false">
      <c r="A212" s="361"/>
      <c r="B212" s="358"/>
      <c r="C212" s="363"/>
      <c r="D212" s="325"/>
      <c r="E212" s="87"/>
      <c r="F212" s="87"/>
      <c r="G212" s="87"/>
      <c r="H212" s="87"/>
      <c r="I212" s="87"/>
      <c r="J212" s="87"/>
      <c r="K212" s="87"/>
      <c r="L212" s="87"/>
      <c r="M212" s="360"/>
    </row>
    <row r="213" customFormat="false" ht="12.75" hidden="false" customHeight="true" outlineLevel="0" collapsed="false">
      <c r="A213" s="361"/>
      <c r="B213" s="358"/>
      <c r="C213" s="363"/>
      <c r="D213" s="325"/>
      <c r="E213" s="87"/>
      <c r="F213" s="87"/>
      <c r="G213" s="87"/>
      <c r="H213" s="87"/>
      <c r="I213" s="87"/>
      <c r="J213" s="87"/>
      <c r="K213" s="87"/>
      <c r="L213" s="87"/>
      <c r="M213" s="360"/>
    </row>
    <row r="214" customFormat="false" ht="12.75" hidden="false" customHeight="true" outlineLevel="0" collapsed="false">
      <c r="A214" s="361"/>
      <c r="B214" s="358"/>
      <c r="C214" s="364"/>
      <c r="D214" s="325"/>
      <c r="E214" s="87"/>
      <c r="F214" s="87"/>
      <c r="G214" s="87"/>
      <c r="H214" s="87"/>
      <c r="I214" s="87"/>
      <c r="J214" s="87"/>
      <c r="K214" s="87"/>
      <c r="L214" s="338" t="s">
        <v>483</v>
      </c>
      <c r="M214" s="365" t="n">
        <f aca="false">SUM(M191:M213)</f>
        <v>0</v>
      </c>
    </row>
    <row r="215" customFormat="false" ht="12.75" hidden="false" customHeight="true" outlineLevel="0" collapsed="false">
      <c r="A215" s="366"/>
      <c r="B215" s="367"/>
      <c r="C215" s="341"/>
      <c r="D215" s="341"/>
      <c r="E215" s="341"/>
      <c r="F215" s="341"/>
      <c r="G215" s="341"/>
      <c r="H215" s="341"/>
      <c r="I215" s="341"/>
      <c r="J215" s="341"/>
      <c r="K215" s="341"/>
      <c r="L215" s="341"/>
      <c r="M215" s="342"/>
    </row>
    <row r="216" customFormat="false" ht="12.75" hidden="false" customHeight="true" outlineLevel="0" collapsed="false"/>
    <row r="217" customFormat="false" ht="12.75" hidden="false" customHeight="true" outlineLevel="0" collapsed="false"/>
    <row r="218" customFormat="false" ht="12.75" hidden="false" customHeight="true" outlineLevel="0" collapsed="false">
      <c r="A218" s="368" t="s">
        <v>484</v>
      </c>
      <c r="B218" s="369"/>
      <c r="C218" s="369"/>
      <c r="D218" s="369"/>
      <c r="E218" s="369"/>
      <c r="F218" s="370"/>
      <c r="G218" s="152"/>
      <c r="H218" s="152"/>
      <c r="I218" s="152"/>
      <c r="J218" s="152"/>
      <c r="K218" s="152"/>
      <c r="L218" s="152"/>
      <c r="M218" s="152"/>
      <c r="N218" s="152"/>
    </row>
    <row r="219" customFormat="false" ht="12.75" hidden="false" customHeight="true" outlineLevel="0" collapsed="false">
      <c r="A219" s="371" t="s">
        <v>480</v>
      </c>
      <c r="B219" s="372" t="s">
        <v>321</v>
      </c>
      <c r="C219" s="373" t="s">
        <v>481</v>
      </c>
      <c r="D219" s="374" t="s">
        <v>482</v>
      </c>
      <c r="E219" s="374"/>
      <c r="F219" s="375" t="s">
        <v>474</v>
      </c>
      <c r="G219" s="152"/>
      <c r="H219" s="152"/>
      <c r="I219" s="152"/>
      <c r="J219" s="152"/>
      <c r="K219" s="152"/>
      <c r="L219" s="152"/>
      <c r="M219" s="152"/>
      <c r="N219" s="152"/>
    </row>
    <row r="220" customFormat="false" ht="12.75" hidden="false" customHeight="true" outlineLevel="0" collapsed="false">
      <c r="A220" s="376"/>
      <c r="B220" s="358"/>
      <c r="C220" s="377"/>
      <c r="D220" s="87"/>
      <c r="E220" s="378"/>
      <c r="F220" s="379"/>
      <c r="G220" s="380"/>
      <c r="H220" s="380"/>
      <c r="I220" s="380"/>
      <c r="J220" s="380"/>
      <c r="K220" s="380"/>
      <c r="L220" s="380"/>
      <c r="M220" s="380"/>
      <c r="N220" s="380"/>
    </row>
    <row r="221" customFormat="false" ht="12.75" hidden="false" customHeight="true" outlineLevel="0" collapsed="false">
      <c r="A221" s="376"/>
      <c r="B221" s="358"/>
      <c r="C221" s="152"/>
      <c r="D221" s="381"/>
      <c r="E221" s="378"/>
      <c r="F221" s="449"/>
      <c r="G221" s="380"/>
      <c r="H221" s="380"/>
      <c r="I221" s="380"/>
      <c r="J221" s="380"/>
      <c r="K221" s="380"/>
      <c r="L221" s="380"/>
      <c r="M221" s="380"/>
      <c r="N221" s="380"/>
    </row>
    <row r="222" customFormat="false" ht="12.75" hidden="false" customHeight="true" outlineLevel="0" collapsed="false">
      <c r="A222" s="376"/>
      <c r="B222" s="358"/>
      <c r="C222" s="152"/>
      <c r="D222" s="381"/>
      <c r="E222" s="378"/>
      <c r="F222" s="383"/>
      <c r="G222" s="152"/>
      <c r="H222" s="152"/>
      <c r="I222" s="152"/>
      <c r="J222" s="152"/>
      <c r="K222" s="152"/>
      <c r="L222" s="152"/>
      <c r="M222" s="152"/>
      <c r="N222" s="152"/>
    </row>
    <row r="223" customFormat="false" ht="12.75" hidden="false" customHeight="true" outlineLevel="0" collapsed="false">
      <c r="A223" s="376"/>
      <c r="B223" s="358"/>
      <c r="C223" s="152"/>
      <c r="D223" s="381"/>
      <c r="E223" s="378"/>
      <c r="F223" s="383"/>
      <c r="G223" s="152"/>
      <c r="H223" s="152"/>
      <c r="I223" s="152"/>
      <c r="J223" s="152"/>
      <c r="K223" s="152"/>
      <c r="L223" s="152"/>
      <c r="M223" s="152"/>
      <c r="N223" s="152"/>
    </row>
    <row r="224" customFormat="false" ht="12.75" hidden="false" customHeight="true" outlineLevel="0" collapsed="false">
      <c r="A224" s="376"/>
      <c r="B224" s="358"/>
      <c r="C224" s="152"/>
      <c r="D224" s="381"/>
      <c r="E224" s="378"/>
      <c r="F224" s="383"/>
      <c r="G224" s="152"/>
      <c r="H224" s="152"/>
      <c r="I224" s="152"/>
      <c r="J224" s="152"/>
      <c r="K224" s="152"/>
      <c r="L224" s="152"/>
      <c r="M224" s="152"/>
      <c r="N224" s="152"/>
    </row>
    <row r="225" customFormat="false" ht="12.75" hidden="false" customHeight="true" outlineLevel="0" collapsed="false">
      <c r="A225" s="376"/>
      <c r="B225" s="358"/>
      <c r="C225" s="152"/>
      <c r="D225" s="381"/>
      <c r="E225" s="378"/>
      <c r="F225" s="383"/>
      <c r="G225" s="152"/>
      <c r="H225" s="152"/>
      <c r="I225" s="152"/>
      <c r="J225" s="152"/>
      <c r="K225" s="152"/>
      <c r="L225" s="152"/>
      <c r="M225" s="152"/>
      <c r="N225" s="152"/>
    </row>
    <row r="226" customFormat="false" ht="12.75" hidden="false" customHeight="true" outlineLevel="0" collapsed="false">
      <c r="A226" s="376"/>
      <c r="B226" s="358"/>
      <c r="C226" s="152"/>
      <c r="D226" s="381"/>
      <c r="E226" s="378"/>
      <c r="F226" s="383"/>
      <c r="G226" s="152"/>
      <c r="H226" s="152"/>
      <c r="I226" s="152"/>
      <c r="J226" s="152"/>
      <c r="K226" s="152"/>
      <c r="L226" s="152"/>
      <c r="M226" s="152"/>
      <c r="N226" s="152"/>
    </row>
    <row r="227" customFormat="false" ht="12.75" hidden="false" customHeight="true" outlineLevel="0" collapsed="false">
      <c r="A227" s="376"/>
      <c r="B227" s="358"/>
      <c r="C227" s="152"/>
      <c r="D227" s="381"/>
      <c r="E227" s="378"/>
      <c r="F227" s="383"/>
      <c r="G227" s="152"/>
      <c r="H227" s="152"/>
      <c r="I227" s="152"/>
      <c r="J227" s="152"/>
      <c r="K227" s="152"/>
      <c r="L227" s="152"/>
      <c r="M227" s="152"/>
      <c r="N227" s="152"/>
    </row>
    <row r="228" customFormat="false" ht="12.75" hidden="false" customHeight="true" outlineLevel="0" collapsed="false">
      <c r="A228" s="376"/>
      <c r="B228" s="358"/>
      <c r="C228" s="152"/>
      <c r="D228" s="381"/>
      <c r="E228" s="378"/>
      <c r="F228" s="383"/>
      <c r="G228" s="152"/>
      <c r="H228" s="152"/>
      <c r="I228" s="152"/>
      <c r="J228" s="152"/>
      <c r="K228" s="152"/>
      <c r="L228" s="152"/>
      <c r="M228" s="152"/>
      <c r="N228" s="152"/>
    </row>
    <row r="229" customFormat="false" ht="12.75" hidden="false" customHeight="true" outlineLevel="0" collapsed="false">
      <c r="A229" s="376"/>
      <c r="B229" s="358"/>
      <c r="C229" s="152"/>
      <c r="D229" s="381"/>
      <c r="E229" s="378"/>
      <c r="F229" s="383"/>
      <c r="G229" s="152"/>
      <c r="H229" s="152"/>
      <c r="I229" s="152"/>
      <c r="J229" s="152"/>
      <c r="K229" s="152"/>
      <c r="L229" s="152"/>
      <c r="M229" s="152"/>
      <c r="N229" s="152"/>
    </row>
    <row r="230" customFormat="false" ht="12.75" hidden="false" customHeight="true" outlineLevel="0" collapsed="false">
      <c r="A230" s="376"/>
      <c r="B230" s="358"/>
      <c r="C230" s="152"/>
      <c r="D230" s="381"/>
      <c r="E230" s="378"/>
      <c r="F230" s="383"/>
      <c r="G230" s="152"/>
      <c r="H230" s="152"/>
      <c r="I230" s="152"/>
      <c r="J230" s="152"/>
      <c r="K230" s="152"/>
      <c r="L230" s="152"/>
      <c r="M230" s="152"/>
      <c r="N230" s="152"/>
    </row>
    <row r="231" customFormat="false" ht="12.75" hidden="false" customHeight="true" outlineLevel="0" collapsed="false">
      <c r="A231" s="376"/>
      <c r="B231" s="358"/>
      <c r="C231" s="152"/>
      <c r="D231" s="381"/>
      <c r="E231" s="378"/>
      <c r="F231" s="383"/>
      <c r="G231" s="152"/>
      <c r="H231" s="152"/>
      <c r="I231" s="152"/>
      <c r="J231" s="152"/>
      <c r="K231" s="152"/>
      <c r="L231" s="152"/>
      <c r="M231" s="152"/>
      <c r="N231" s="152"/>
    </row>
    <row r="232" customFormat="false" ht="12.75" hidden="false" customHeight="true" outlineLevel="0" collapsed="false">
      <c r="A232" s="376"/>
      <c r="B232" s="358"/>
      <c r="C232" s="152"/>
      <c r="D232" s="381"/>
      <c r="E232" s="378"/>
      <c r="F232" s="383"/>
      <c r="G232" s="152"/>
      <c r="H232" s="152"/>
      <c r="I232" s="152"/>
      <c r="J232" s="152"/>
      <c r="K232" s="152"/>
      <c r="L232" s="152"/>
      <c r="M232" s="152"/>
      <c r="N232" s="152"/>
    </row>
    <row r="233" customFormat="false" ht="12.75" hidden="false" customHeight="true" outlineLevel="0" collapsed="false">
      <c r="A233" s="376"/>
      <c r="B233" s="358"/>
      <c r="C233" s="152"/>
      <c r="D233" s="381"/>
      <c r="E233" s="378"/>
      <c r="F233" s="383"/>
      <c r="G233" s="152"/>
      <c r="H233" s="152"/>
      <c r="I233" s="152"/>
      <c r="J233" s="152"/>
      <c r="K233" s="152"/>
      <c r="L233" s="152"/>
      <c r="M233" s="152"/>
      <c r="N233" s="152"/>
    </row>
    <row r="234" customFormat="false" ht="12.75" hidden="false" customHeight="true" outlineLevel="0" collapsed="false">
      <c r="A234" s="376"/>
      <c r="B234" s="358"/>
      <c r="C234" s="152"/>
      <c r="D234" s="381"/>
      <c r="E234" s="378"/>
      <c r="F234" s="383"/>
      <c r="G234" s="152"/>
      <c r="H234" s="152"/>
      <c r="I234" s="152"/>
      <c r="J234" s="152"/>
      <c r="K234" s="152"/>
      <c r="L234" s="152"/>
      <c r="M234" s="152"/>
      <c r="N234" s="152"/>
    </row>
    <row r="235" customFormat="false" ht="12.75" hidden="false" customHeight="true" outlineLevel="0" collapsed="false">
      <c r="A235" s="376"/>
      <c r="B235" s="358"/>
      <c r="C235" s="152"/>
      <c r="D235" s="381"/>
      <c r="E235" s="378"/>
      <c r="F235" s="383"/>
      <c r="G235" s="152"/>
      <c r="H235" s="152"/>
      <c r="I235" s="152"/>
      <c r="J235" s="152"/>
      <c r="K235" s="152"/>
      <c r="L235" s="152"/>
      <c r="M235" s="152"/>
      <c r="N235" s="152"/>
    </row>
    <row r="236" customFormat="false" ht="12.75" hidden="false" customHeight="true" outlineLevel="0" collapsed="false">
      <c r="A236" s="376"/>
      <c r="B236" s="358"/>
      <c r="C236" s="152"/>
      <c r="D236" s="381"/>
      <c r="E236" s="378"/>
      <c r="F236" s="383"/>
      <c r="G236" s="152"/>
      <c r="H236" s="152"/>
      <c r="I236" s="152"/>
      <c r="J236" s="152"/>
      <c r="K236" s="152"/>
      <c r="L236" s="152"/>
      <c r="M236" s="152"/>
      <c r="N236" s="152"/>
    </row>
    <row r="237" customFormat="false" ht="12.75" hidden="false" customHeight="true" outlineLevel="0" collapsed="false">
      <c r="A237" s="376"/>
      <c r="B237" s="358"/>
      <c r="C237" s="152"/>
      <c r="D237" s="381"/>
      <c r="E237" s="378"/>
      <c r="F237" s="383"/>
      <c r="G237" s="152"/>
      <c r="H237" s="152"/>
      <c r="I237" s="152"/>
      <c r="J237" s="152"/>
      <c r="K237" s="152"/>
      <c r="L237" s="152"/>
      <c r="M237" s="152"/>
      <c r="N237" s="152"/>
    </row>
    <row r="238" customFormat="false" ht="12.75" hidden="false" customHeight="true" outlineLevel="0" collapsed="false">
      <c r="A238" s="376"/>
      <c r="B238" s="358"/>
      <c r="C238" s="152"/>
      <c r="D238" s="152"/>
      <c r="E238" s="338" t="s">
        <v>485</v>
      </c>
      <c r="F238" s="384" t="n">
        <f aca="false">SUM(F219:F237)</f>
        <v>0</v>
      </c>
      <c r="G238" s="152"/>
      <c r="H238" s="152"/>
      <c r="I238" s="152"/>
      <c r="J238" s="152"/>
      <c r="K238" s="152"/>
      <c r="L238" s="152"/>
      <c r="M238" s="152"/>
      <c r="N238" s="152"/>
    </row>
    <row r="239" customFormat="false" ht="12.75" hidden="false" customHeight="true" outlineLevel="0" collapsed="false">
      <c r="A239" s="385"/>
      <c r="B239" s="386"/>
      <c r="C239" s="387"/>
      <c r="D239" s="387"/>
      <c r="E239" s="388"/>
      <c r="F239" s="389"/>
      <c r="G239" s="152"/>
      <c r="H239" s="152"/>
      <c r="I239" s="152"/>
      <c r="J239" s="152"/>
      <c r="K239" s="152"/>
      <c r="L239" s="152"/>
      <c r="M239" s="152"/>
      <c r="N239" s="152"/>
    </row>
    <row r="240" customFormat="false" ht="12.75" hidden="false" customHeight="true" outlineLevel="0" collapsed="false"/>
  </sheetData>
  <mergeCells count="11">
    <mergeCell ref="S6:T6"/>
    <mergeCell ref="K28:L28"/>
    <mergeCell ref="A41:B41"/>
    <mergeCell ref="AI42:AJ42"/>
    <mergeCell ref="A79:B79"/>
    <mergeCell ref="A121:B121"/>
    <mergeCell ref="B125:D125"/>
    <mergeCell ref="G125:K125"/>
    <mergeCell ref="B164:D164"/>
    <mergeCell ref="E190:L190"/>
    <mergeCell ref="D219:E219"/>
  </mergeCells>
  <printOptions headings="false" gridLines="false" gridLinesSet="true" horizontalCentered="true" verticalCentered="false"/>
  <pageMargins left="0.25" right="0.25" top="0.25" bottom="0.25" header="0.511811023622047" footer="0.25"/>
  <pageSetup paperSize="5" scale="100" fitToWidth="1" fitToHeight="1" pageOrder="downThenOver" orientation="landscape" blackAndWhite="false" draft="false" cellComments="none" horizontalDpi="300" verticalDpi="300" copies="1"/>
  <headerFooter differentFirst="false" differentOddEven="false">
    <oddHeader/>
    <oddFooter>&amp;L&amp;"Times New Roman,Italic"&amp;F/&amp;A  Prepared By: S. Mills (x3548)&amp;R&amp;"Times New Roman,Italic"&amp;D &amp;T</oddFooter>
  </headerFooter>
  <drawing r:id="rId1"/>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1997-03-13T13:46:31Z</dcterms:created>
  <dc:creator/>
  <dc:description>- Oracle 8i ODBC QueryFix Applied</dc:description>
  <dc:language>en-US</dc:language>
  <cp:lastModifiedBy>cfrank2</cp:lastModifiedBy>
  <cp:lastPrinted>2001-04-02T18:18:11Z</cp:lastPrinted>
  <dcterms:modified xsi:type="dcterms:W3CDTF">2001-04-24T20:34:32Z</dcterms:modified>
  <cp:revision>0</cp:revision>
  <dc:subject/>
  <dc:title/>
</cp:coreProperties>
</file>